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8325" windowHeight="2190" tabRatio="757" activeTab="3"/>
  </bookViews>
  <sheets>
    <sheet name="JAN.14" sheetId="1" r:id="rId1"/>
    <sheet name="FEV.14" sheetId="2" r:id="rId2"/>
    <sheet name="MAR.14" sheetId="3" r:id="rId3"/>
    <sheet name="ABR.14" sheetId="4" r:id="rId4"/>
  </sheets>
  <definedNames>
    <definedName name="_xlnm.Print_Area" localSheetId="3">'ABR.14'!$A$1:$F$55</definedName>
    <definedName name="_xlnm.Print_Area" localSheetId="1">'FEV.14'!$A$1:$F$55</definedName>
    <definedName name="_xlnm.Print_Area" localSheetId="0">'JAN.14'!$A$1:$F$55</definedName>
    <definedName name="_xlnm.Print_Area" localSheetId="2">'MAR.14'!$A$1:$F$55</definedName>
    <definedName name="FPM_3" localSheetId="3">'ABR.14'!#REF!</definedName>
    <definedName name="FPM_3" localSheetId="1">'FEV.14'!#REF!</definedName>
    <definedName name="FPM_3" localSheetId="0">'JAN.14'!#REF!</definedName>
    <definedName name="FPM_3" localSheetId="2">'MAR.14'!#REF!</definedName>
    <definedName name="FPM_3">#REF!</definedName>
  </definedNames>
  <calcPr fullCalcOnLoad="1"/>
</workbook>
</file>

<file path=xl/sharedStrings.xml><?xml version="1.0" encoding="utf-8"?>
<sst xmlns="http://schemas.openxmlformats.org/spreadsheetml/2006/main" count="224" uniqueCount="58">
  <si>
    <t>INDICADOR</t>
  </si>
  <si>
    <t>Fator de Multiplicação</t>
  </si>
  <si>
    <t>Estimativa (%)</t>
  </si>
  <si>
    <t>MUNICÍPIO</t>
  </si>
  <si>
    <t>Abadia dos Dourados</t>
  </si>
  <si>
    <t>Araguari</t>
  </si>
  <si>
    <t>Araporã</t>
  </si>
  <si>
    <t>Cachoeira Dourada</t>
  </si>
  <si>
    <t>Campina Verde</t>
  </si>
  <si>
    <t>Canápolis</t>
  </si>
  <si>
    <t>Capinópolis</t>
  </si>
  <si>
    <t>Cascalho Rico</t>
  </si>
  <si>
    <t>Centralina</t>
  </si>
  <si>
    <t>Douradoquara</t>
  </si>
  <si>
    <t>Estrela do Sul</t>
  </si>
  <si>
    <t>Grupiara</t>
  </si>
  <si>
    <t>Gurinhatã</t>
  </si>
  <si>
    <t>Indianópolis</t>
  </si>
  <si>
    <t>Ipiaçu</t>
  </si>
  <si>
    <t>Irai de Minas</t>
  </si>
  <si>
    <t>Ituiutaba</t>
  </si>
  <si>
    <t>Monte Alegre de Minas</t>
  </si>
  <si>
    <t>Monte Carmelo</t>
  </si>
  <si>
    <t>Prata</t>
  </si>
  <si>
    <t>Romaria</t>
  </si>
  <si>
    <t>Santa Vitória</t>
  </si>
  <si>
    <t>Tupaciguara</t>
  </si>
  <si>
    <t>Uberlândia</t>
  </si>
  <si>
    <t>MICRORREGIÃO</t>
  </si>
  <si>
    <t>Dúvidas e Informações:</t>
  </si>
  <si>
    <t>Secretária Executiva</t>
  </si>
  <si>
    <t>3ª COTA
Mês Anterior</t>
  </si>
  <si>
    <t>1ª COTA
Mês Atual</t>
  </si>
  <si>
    <t>2ª COTA
Mês Atual</t>
  </si>
  <si>
    <t>3ª COTA
Mês Atual</t>
  </si>
  <si>
    <t>PREVISÃO DECENDIAL DO FPM</t>
  </si>
  <si>
    <t>Notas:</t>
  </si>
  <si>
    <t>Associação dos Municípios da Microrregião do Vale do Paranaíba</t>
  </si>
  <si>
    <t>Fonte: GEARF/COPEM/STN/MF - www.stn.fazenda.gov.br</t>
  </si>
  <si>
    <t>Cálculo das cotas decendiais:
Multiplicar o valor da última cota do mês anterior (3ª cota Mês Anterior) pelo Fator de Multiplicação.</t>
  </si>
  <si>
    <t>4. No valor da cota já está deduzida a contribuição ao PASEP de 1% apurada sobre o líquido (FPM-FUNDEB).</t>
  </si>
  <si>
    <t>1. Em função do CIFPM os valores podem apresentar variações em relação aos valores efetivamente creditados.</t>
  </si>
  <si>
    <t>Previsão dos montantes de FPM a serem transferidos são divulgados a partir do 5º dia útil de cada mês
Previsão baseada em dados fornecidos pela STN e sujeita a alterações</t>
  </si>
  <si>
    <t>Previsão para o mês (%)</t>
  </si>
  <si>
    <t>EXMO(A). SR(A).</t>
  </si>
  <si>
    <t>PREFEITO(A) MUNICIPAL.</t>
  </si>
  <si>
    <t>5. A 3ª Cota do Mês anterior se refere ao valor bruto do FPM.</t>
  </si>
  <si>
    <t>(34) 3213-2433 - amvap@amvapmg.org.br</t>
  </si>
  <si>
    <t>3. No valor da cota já está deduzido o valor do FUNDEB (20,00%).</t>
  </si>
  <si>
    <t>MARIA M. PEDROSA</t>
  </si>
  <si>
    <t>JANEIRO/2014</t>
  </si>
  <si>
    <t>CIFPM
2014</t>
  </si>
  <si>
    <t>2. CIFPM - Coeficiente Individual de FPM ajustado para o exercício de 2014, aprovado pela DN-TCU nº 133/2013.</t>
  </si>
  <si>
    <t>REALIZADO</t>
  </si>
  <si>
    <t>FEVEREIRO/2014</t>
  </si>
  <si>
    <t>MARÇO/2014</t>
  </si>
  <si>
    <t>ABRIL/2014</t>
  </si>
  <si>
    <t>PREVISÃO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</si>
</sst>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\-mmm\-yy"/>
    <numFmt numFmtId="179" formatCode="0.0000"/>
    <numFmt numFmtId="180" formatCode="dd/mm"/>
    <numFmt numFmtId="181" formatCode="0.0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#,##0.0000"/>
    <numFmt numFmtId="186" formatCode="#,##0.000"/>
    <numFmt numFmtId="187" formatCode="_([$€-2]* #,##0.00_);_([$€-2]* \(#,##0.00\);_([$€-2]* &quot;-&quot;??_)"/>
    <numFmt numFmtId="188" formatCode="#,##0.00000"/>
    <numFmt numFmtId="189" formatCode="#,##0.000000"/>
    <numFmt numFmtId="190" formatCode="#,##0.0000000"/>
    <numFmt numFmtId="191" formatCode="#,##0.00000000"/>
    <numFmt numFmtId="192" formatCode="0.000000"/>
    <numFmt numFmtId="193" formatCode="0.00000"/>
    <numFmt numFmtId="194" formatCode="0.000"/>
    <numFmt numFmtId="195" formatCode="[$€-2]\ #,##0.00_);[Red]\([$€-2]\ #,##0.00\)"/>
    <numFmt numFmtId="196" formatCode="#,##0.00;[Red]#,##0.00"/>
    <numFmt numFmtId="197" formatCode="#,##0.000000000"/>
  </numFmts>
  <fonts count="53">
    <font>
      <sz val="10"/>
      <name val="Arial"/>
      <family val="0"/>
    </font>
    <font>
      <sz val="9"/>
      <name val="Verdana"/>
      <family val="2"/>
    </font>
    <font>
      <u val="single"/>
      <sz val="9"/>
      <color indexed="12"/>
      <name val="Verdana"/>
      <family val="2"/>
    </font>
    <font>
      <u val="single"/>
      <sz val="10"/>
      <color indexed="36"/>
      <name val="Arial"/>
      <family val="2"/>
    </font>
    <font>
      <sz val="11.5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indexed="18"/>
      <name val="Verdana"/>
      <family val="2"/>
    </font>
    <font>
      <sz val="10"/>
      <color indexed="18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18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52" applyFont="1" applyProtection="1">
      <alignment/>
      <protection/>
    </xf>
    <xf numFmtId="0" fontId="0" fillId="0" borderId="0" xfId="52" applyFont="1" applyProtection="1">
      <alignment/>
      <protection/>
    </xf>
    <xf numFmtId="14" fontId="0" fillId="33" borderId="10" xfId="52" applyNumberFormat="1" applyFont="1" applyFill="1" applyBorder="1" applyAlignment="1" applyProtection="1">
      <alignment horizontal="center"/>
      <protection locked="0"/>
    </xf>
    <xf numFmtId="185" fontId="5" fillId="0" borderId="10" xfId="52" applyNumberFormat="1" applyFont="1" applyBorder="1" applyProtection="1">
      <alignment/>
      <protection locked="0"/>
    </xf>
    <xf numFmtId="4" fontId="6" fillId="0" borderId="10" xfId="52" applyNumberFormat="1" applyFont="1" applyBorder="1" applyProtection="1">
      <alignment/>
      <protection locked="0"/>
    </xf>
    <xf numFmtId="4" fontId="6" fillId="0" borderId="10" xfId="52" applyNumberFormat="1" applyFont="1" applyBorder="1" applyProtection="1">
      <alignment/>
      <protection/>
    </xf>
    <xf numFmtId="0" fontId="0" fillId="33" borderId="10" xfId="52" applyFont="1" applyFill="1" applyBorder="1" applyAlignment="1" applyProtection="1">
      <alignment horizontal="center" vertical="center" wrapText="1"/>
      <protection/>
    </xf>
    <xf numFmtId="14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51" applyFont="1" applyBorder="1" applyProtection="1">
      <alignment/>
      <protection/>
    </xf>
    <xf numFmtId="4" fontId="0" fillId="0" borderId="10" xfId="52" applyNumberFormat="1" applyFont="1" applyBorder="1" applyProtection="1">
      <alignment/>
      <protection/>
    </xf>
    <xf numFmtId="4" fontId="0" fillId="0" borderId="0" xfId="52" applyNumberFormat="1" applyFont="1" applyProtection="1">
      <alignment/>
      <protection/>
    </xf>
    <xf numFmtId="0" fontId="0" fillId="0" borderId="10" xfId="51" applyFont="1" applyBorder="1" applyProtection="1">
      <alignment/>
      <protection/>
    </xf>
    <xf numFmtId="192" fontId="0" fillId="0" borderId="10" xfId="51" applyNumberFormat="1" applyFont="1" applyBorder="1" applyProtection="1">
      <alignment/>
      <protection/>
    </xf>
    <xf numFmtId="188" fontId="0" fillId="0" borderId="0" xfId="52" applyNumberFormat="1" applyFont="1" applyProtection="1">
      <alignment/>
      <protection/>
    </xf>
    <xf numFmtId="186" fontId="0" fillId="0" borderId="0" xfId="52" applyNumberFormat="1" applyFont="1" applyProtection="1">
      <alignment/>
      <protection/>
    </xf>
    <xf numFmtId="0" fontId="0" fillId="0" borderId="0" xfId="52" applyFont="1" applyBorder="1" applyProtection="1">
      <alignment/>
      <protection/>
    </xf>
    <xf numFmtId="0" fontId="5" fillId="0" borderId="0" xfId="52" applyFont="1" applyProtection="1">
      <alignment/>
      <protection/>
    </xf>
    <xf numFmtId="0" fontId="7" fillId="0" borderId="0" xfId="52" applyFont="1" applyProtection="1">
      <alignment/>
      <protection/>
    </xf>
    <xf numFmtId="0" fontId="8" fillId="0" borderId="0" xfId="52" applyFont="1" applyProtection="1">
      <alignment/>
      <protection/>
    </xf>
    <xf numFmtId="0" fontId="0" fillId="0" borderId="0" xfId="52" applyFont="1" applyBorder="1" applyAlignment="1" applyProtection="1">
      <alignment/>
      <protection/>
    </xf>
    <xf numFmtId="0" fontId="9" fillId="0" borderId="12" xfId="52" applyFont="1" applyBorder="1" applyAlignment="1" applyProtection="1">
      <alignment horizontal="center" vertical="center" wrapText="1"/>
      <protection/>
    </xf>
    <xf numFmtId="0" fontId="9" fillId="0" borderId="13" xfId="52" applyFont="1" applyBorder="1" applyAlignment="1" applyProtection="1">
      <alignment horizontal="center" vertical="center" wrapText="1"/>
      <protection/>
    </xf>
    <xf numFmtId="0" fontId="9" fillId="0" borderId="0" xfId="52" applyFont="1" applyBorder="1" applyAlignment="1" applyProtection="1">
      <alignment horizontal="center" vertical="center" wrapText="1"/>
      <protection/>
    </xf>
    <xf numFmtId="0" fontId="9" fillId="0" borderId="0" xfId="52" applyFont="1" applyProtection="1">
      <alignment/>
      <protection/>
    </xf>
    <xf numFmtId="0" fontId="10" fillId="0" borderId="10" xfId="52" applyFont="1" applyBorder="1" applyAlignment="1" applyProtection="1">
      <alignment horizontal="center" vertical="center" wrapText="1"/>
      <protection/>
    </xf>
    <xf numFmtId="197" fontId="0" fillId="0" borderId="10" xfId="52" applyNumberFormat="1" applyFont="1" applyBorder="1" applyProtection="1">
      <alignment/>
      <protection/>
    </xf>
    <xf numFmtId="0" fontId="0" fillId="0" borderId="0" xfId="52" applyFont="1" applyBorder="1" applyAlignment="1" applyProtection="1">
      <alignment horizontal="left" wrapText="1"/>
      <protection/>
    </xf>
    <xf numFmtId="0" fontId="13" fillId="0" borderId="0" xfId="0" applyFont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6" fillId="0" borderId="0" xfId="52" applyFont="1" applyProtection="1">
      <alignment/>
      <protection/>
    </xf>
    <xf numFmtId="0" fontId="16" fillId="0" borderId="0" xfId="0" applyFont="1" applyAlignment="1">
      <alignment horizontal="right"/>
    </xf>
    <xf numFmtId="185" fontId="0" fillId="0" borderId="10" xfId="52" applyNumberFormat="1" applyFont="1" applyBorder="1" applyProtection="1">
      <alignment/>
      <protection locked="0"/>
    </xf>
    <xf numFmtId="0" fontId="52" fillId="0" borderId="0" xfId="0" applyFont="1" applyAlignment="1">
      <alignment/>
    </xf>
    <xf numFmtId="4" fontId="0" fillId="0" borderId="0" xfId="0" applyNumberFormat="1" applyFont="1" applyBorder="1" applyAlignment="1">
      <alignment/>
    </xf>
    <xf numFmtId="0" fontId="0" fillId="33" borderId="14" xfId="52" applyFont="1" applyFill="1" applyBorder="1" applyAlignment="1" applyProtection="1">
      <alignment horizontal="center" vertical="center" wrapText="1"/>
      <protection/>
    </xf>
    <xf numFmtId="0" fontId="0" fillId="33" borderId="11" xfId="52" applyFont="1" applyFill="1" applyBorder="1" applyAlignment="1" applyProtection="1">
      <alignment horizontal="center" vertical="center" wrapText="1"/>
      <protection/>
    </xf>
    <xf numFmtId="0" fontId="4" fillId="0" borderId="15" xfId="52" applyFont="1" applyBorder="1" applyAlignment="1" applyProtection="1">
      <alignment horizontal="center"/>
      <protection/>
    </xf>
    <xf numFmtId="2" fontId="11" fillId="0" borderId="16" xfId="52" applyNumberFormat="1" applyFont="1" applyBorder="1" applyAlignment="1" applyProtection="1">
      <alignment horizontal="center" vertical="center"/>
      <protection/>
    </xf>
    <xf numFmtId="2" fontId="11" fillId="0" borderId="17" xfId="52" applyNumberFormat="1" applyFont="1" applyBorder="1" applyAlignment="1" applyProtection="1">
      <alignment horizontal="center" vertical="center"/>
      <protection/>
    </xf>
    <xf numFmtId="2" fontId="11" fillId="0" borderId="18" xfId="52" applyNumberFormat="1" applyFont="1" applyBorder="1" applyAlignment="1" applyProtection="1">
      <alignment horizontal="center" vertical="center"/>
      <protection/>
    </xf>
    <xf numFmtId="2" fontId="11" fillId="0" borderId="19" xfId="52" applyNumberFormat="1" applyFont="1" applyBorder="1" applyAlignment="1" applyProtection="1">
      <alignment horizontal="center" vertical="center"/>
      <protection/>
    </xf>
    <xf numFmtId="2" fontId="11" fillId="0" borderId="0" xfId="52" applyNumberFormat="1" applyFont="1" applyBorder="1" applyAlignment="1" applyProtection="1">
      <alignment horizontal="center" vertical="center"/>
      <protection/>
    </xf>
    <xf numFmtId="2" fontId="11" fillId="0" borderId="20" xfId="52" applyNumberFormat="1" applyFont="1" applyBorder="1" applyAlignment="1" applyProtection="1">
      <alignment horizontal="center" vertical="center"/>
      <protection/>
    </xf>
    <xf numFmtId="49" fontId="11" fillId="0" borderId="12" xfId="52" applyNumberFormat="1" applyFont="1" applyBorder="1" applyAlignment="1" applyProtection="1">
      <alignment horizontal="center" vertical="center"/>
      <protection locked="0"/>
    </xf>
    <xf numFmtId="49" fontId="11" fillId="0" borderId="13" xfId="52" applyNumberFormat="1" applyFont="1" applyBorder="1" applyAlignment="1" applyProtection="1">
      <alignment horizontal="center" vertical="center"/>
      <protection locked="0"/>
    </xf>
    <xf numFmtId="49" fontId="11" fillId="0" borderId="21" xfId="52" applyNumberFormat="1" applyFont="1" applyBorder="1" applyAlignment="1" applyProtection="1">
      <alignment horizontal="center" vertical="center"/>
      <protection locked="0"/>
    </xf>
    <xf numFmtId="0" fontId="0" fillId="0" borderId="16" xfId="52" applyFont="1" applyBorder="1" applyAlignment="1" applyProtection="1">
      <alignment horizontal="center" vertical="center" wrapText="1"/>
      <protection/>
    </xf>
    <xf numFmtId="0" fontId="0" fillId="0" borderId="0" xfId="52" applyFont="1" applyBorder="1" applyAlignment="1" applyProtection="1">
      <alignment horizontal="center" vertical="center" wrapText="1"/>
      <protection/>
    </xf>
    <xf numFmtId="0" fontId="0" fillId="0" borderId="20" xfId="52" applyFont="1" applyBorder="1" applyAlignment="1" applyProtection="1">
      <alignment horizontal="center" vertical="center" wrapText="1"/>
      <protection/>
    </xf>
    <xf numFmtId="0" fontId="0" fillId="0" borderId="12" xfId="52" applyFont="1" applyBorder="1" applyAlignment="1" applyProtection="1">
      <alignment horizontal="center" vertical="center" wrapText="1"/>
      <protection/>
    </xf>
    <xf numFmtId="0" fontId="0" fillId="0" borderId="13" xfId="52" applyFont="1" applyBorder="1" applyAlignment="1" applyProtection="1">
      <alignment horizontal="center" vertical="center" wrapText="1"/>
      <protection/>
    </xf>
    <xf numFmtId="0" fontId="0" fillId="0" borderId="21" xfId="52" applyFont="1" applyBorder="1" applyAlignment="1" applyProtection="1">
      <alignment horizontal="center" vertical="center" wrapText="1"/>
      <protection/>
    </xf>
    <xf numFmtId="0" fontId="6" fillId="0" borderId="15" xfId="51" applyFont="1" applyBorder="1" applyAlignment="1" applyProtection="1">
      <alignment horizontal="justify"/>
      <protection/>
    </xf>
    <xf numFmtId="0" fontId="6" fillId="0" borderId="22" xfId="51" applyFont="1" applyBorder="1" applyAlignment="1" applyProtection="1">
      <alignment horizontal="justify"/>
      <protection/>
    </xf>
    <xf numFmtId="0" fontId="0" fillId="0" borderId="0" xfId="52" applyFont="1" applyBorder="1" applyAlignment="1" applyProtection="1">
      <alignment horizontal="justify"/>
      <protection/>
    </xf>
    <xf numFmtId="0" fontId="0" fillId="0" borderId="0" xfId="52" applyFont="1" applyBorder="1" applyAlignment="1" applyProtection="1">
      <alignment horizontal="left" wrapText="1"/>
      <protection/>
    </xf>
    <xf numFmtId="0" fontId="0" fillId="33" borderId="15" xfId="52" applyFont="1" applyFill="1" applyBorder="1" applyAlignment="1" applyProtection="1">
      <alignment horizontal="center"/>
      <protection/>
    </xf>
    <xf numFmtId="0" fontId="0" fillId="33" borderId="22" xfId="52" applyFont="1" applyFill="1" applyBorder="1" applyAlignment="1" applyProtection="1">
      <alignment horizontal="center"/>
      <protection/>
    </xf>
    <xf numFmtId="14" fontId="0" fillId="33" borderId="14" xfId="52" applyNumberFormat="1" applyFont="1" applyFill="1" applyBorder="1" applyAlignment="1" applyProtection="1">
      <alignment horizontal="center" wrapText="1"/>
      <protection/>
    </xf>
    <xf numFmtId="14" fontId="0" fillId="33" borderId="11" xfId="52" applyNumberFormat="1" applyFont="1" applyFill="1" applyBorder="1" applyAlignment="1" applyProtection="1">
      <alignment horizontal="center" wrapText="1"/>
      <protection/>
    </xf>
    <xf numFmtId="0" fontId="0" fillId="0" borderId="15" xfId="52" applyFont="1" applyBorder="1" applyAlignment="1" applyProtection="1">
      <alignment horizontal="justify"/>
      <protection/>
    </xf>
    <xf numFmtId="0" fontId="0" fillId="0" borderId="22" xfId="52" applyFont="1" applyBorder="1" applyAlignment="1" applyProtection="1">
      <alignment horizontal="justify"/>
      <protection/>
    </xf>
    <xf numFmtId="0" fontId="0" fillId="33" borderId="10" xfId="52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_FPM - Previsão 2004" xfId="51"/>
    <cellStyle name="Normal_FPM - Previsao Mensal 2004" xfId="52"/>
    <cellStyle name="Nota" xfId="53"/>
    <cellStyle name="Percent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Vírgula" xfId="66"/>
    <cellStyle name="Vírgula0" xfId="67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38100</xdr:rowOff>
    </xdr:from>
    <xdr:to>
      <xdr:col>0</xdr:col>
      <xdr:colOff>1085850</xdr:colOff>
      <xdr:row>2</xdr:row>
      <xdr:rowOff>123825</xdr:rowOff>
    </xdr:to>
    <xdr:pic>
      <xdr:nvPicPr>
        <xdr:cNvPr id="1" name="Picture 1" descr="Logo AMVAP 3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8100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38100</xdr:rowOff>
    </xdr:from>
    <xdr:to>
      <xdr:col>0</xdr:col>
      <xdr:colOff>1085850</xdr:colOff>
      <xdr:row>2</xdr:row>
      <xdr:rowOff>123825</xdr:rowOff>
    </xdr:to>
    <xdr:pic>
      <xdr:nvPicPr>
        <xdr:cNvPr id="1" name="Picture 1" descr="Logo AMVAP 3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8100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38100</xdr:rowOff>
    </xdr:from>
    <xdr:to>
      <xdr:col>0</xdr:col>
      <xdr:colOff>1085850</xdr:colOff>
      <xdr:row>2</xdr:row>
      <xdr:rowOff>123825</xdr:rowOff>
    </xdr:to>
    <xdr:pic>
      <xdr:nvPicPr>
        <xdr:cNvPr id="1" name="Picture 1" descr="Logo AMVAP 3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8100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38100</xdr:rowOff>
    </xdr:from>
    <xdr:to>
      <xdr:col>0</xdr:col>
      <xdr:colOff>1085850</xdr:colOff>
      <xdr:row>2</xdr:row>
      <xdr:rowOff>123825</xdr:rowOff>
    </xdr:to>
    <xdr:pic>
      <xdr:nvPicPr>
        <xdr:cNvPr id="1" name="Picture 1" descr="Logo AMVAP 3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8100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showGridLines="0" view="pageBreakPreview" zoomScaleSheetLayoutView="100" zoomScalePageLayoutView="0" workbookViewId="0" topLeftCell="A1">
      <selection activeCell="F9" sqref="F9"/>
    </sheetView>
  </sheetViews>
  <sheetFormatPr defaultColWidth="10.28125" defaultRowHeight="12.75"/>
  <cols>
    <col min="1" max="1" width="21.421875" style="18" customWidth="1"/>
    <col min="2" max="2" width="12.140625" style="18" customWidth="1"/>
    <col min="3" max="3" width="15.421875" style="18" customWidth="1"/>
    <col min="4" max="4" width="15.57421875" style="18" customWidth="1"/>
    <col min="5" max="5" width="15.00390625" style="18" customWidth="1"/>
    <col min="6" max="6" width="14.421875" style="18" customWidth="1"/>
    <col min="7" max="7" width="14.140625" style="18" hidden="1" customWidth="1"/>
    <col min="8" max="8" width="12.421875" style="18" customWidth="1"/>
    <col min="9" max="16384" width="10.28125" style="18" customWidth="1"/>
  </cols>
  <sheetData>
    <row r="1" spans="1:7" s="1" customFormat="1" ht="19.5" customHeight="1">
      <c r="A1" s="40"/>
      <c r="B1" s="41" t="s">
        <v>37</v>
      </c>
      <c r="C1" s="42"/>
      <c r="D1" s="42"/>
      <c r="E1" s="42"/>
      <c r="F1" s="42"/>
      <c r="G1" s="43"/>
    </row>
    <row r="2" spans="1:7" s="1" customFormat="1" ht="19.5" customHeight="1">
      <c r="A2" s="40"/>
      <c r="B2" s="44" t="s">
        <v>35</v>
      </c>
      <c r="C2" s="45"/>
      <c r="D2" s="45"/>
      <c r="E2" s="45"/>
      <c r="F2" s="45"/>
      <c r="G2" s="46"/>
    </row>
    <row r="3" spans="1:7" s="1" customFormat="1" ht="19.5" customHeight="1">
      <c r="A3" s="40"/>
      <c r="B3" s="47" t="s">
        <v>50</v>
      </c>
      <c r="C3" s="48"/>
      <c r="D3" s="48"/>
      <c r="E3" s="48"/>
      <c r="F3" s="48"/>
      <c r="G3" s="49"/>
    </row>
    <row r="4" spans="1:7" s="2" customFormat="1" ht="30.75" customHeight="1">
      <c r="A4" s="50" t="s">
        <v>42</v>
      </c>
      <c r="B4" s="51"/>
      <c r="C4" s="51"/>
      <c r="D4" s="51"/>
      <c r="E4" s="51"/>
      <c r="F4" s="51"/>
      <c r="G4" s="52"/>
    </row>
    <row r="5" spans="1:7" s="2" customFormat="1" ht="36" customHeight="1">
      <c r="A5" s="53" t="s">
        <v>39</v>
      </c>
      <c r="B5" s="54"/>
      <c r="C5" s="54"/>
      <c r="D5" s="54"/>
      <c r="E5" s="54"/>
      <c r="F5" s="54"/>
      <c r="G5" s="55"/>
    </row>
    <row r="6" spans="1:7" s="25" customFormat="1" ht="12" customHeight="1">
      <c r="A6" s="22"/>
      <c r="B6" s="23"/>
      <c r="C6" s="24"/>
      <c r="D6" s="26" t="s">
        <v>53</v>
      </c>
      <c r="E6" s="26" t="s">
        <v>53</v>
      </c>
      <c r="F6" s="26" t="s">
        <v>53</v>
      </c>
      <c r="G6" s="26"/>
    </row>
    <row r="7" spans="1:7" s="2" customFormat="1" ht="12.75">
      <c r="A7" s="60" t="s">
        <v>0</v>
      </c>
      <c r="B7" s="61"/>
      <c r="C7" s="62" t="s">
        <v>43</v>
      </c>
      <c r="D7" s="3">
        <v>41649</v>
      </c>
      <c r="E7" s="3">
        <v>41659</v>
      </c>
      <c r="F7" s="3">
        <v>41669</v>
      </c>
      <c r="G7" s="3"/>
    </row>
    <row r="8" spans="1:7" s="2" customFormat="1" ht="14.25">
      <c r="A8" s="64" t="s">
        <v>1</v>
      </c>
      <c r="B8" s="65"/>
      <c r="C8" s="63"/>
      <c r="D8" s="34">
        <v>1.8118</v>
      </c>
      <c r="E8" s="35">
        <v>0.5574</v>
      </c>
      <c r="F8" s="36">
        <v>1.2181</v>
      </c>
      <c r="G8" s="4"/>
    </row>
    <row r="9" spans="1:7" s="2" customFormat="1" ht="12.75">
      <c r="A9" s="64" t="s">
        <v>2</v>
      </c>
      <c r="B9" s="65"/>
      <c r="C9" s="5"/>
      <c r="D9" s="6">
        <f>SUM(D8-1)*100</f>
        <v>81.18</v>
      </c>
      <c r="E9" s="6">
        <f>SUM(E8-1)*100</f>
        <v>-44.26</v>
      </c>
      <c r="F9" s="6">
        <f>SUM(F8-1)*100</f>
        <v>21.809999999999995</v>
      </c>
      <c r="G9" s="6"/>
    </row>
    <row r="10" spans="1:7" s="2" customFormat="1" ht="31.5" customHeight="1">
      <c r="A10" s="66" t="s">
        <v>3</v>
      </c>
      <c r="B10" s="38" t="s">
        <v>51</v>
      </c>
      <c r="C10" s="7" t="s">
        <v>31</v>
      </c>
      <c r="D10" s="7" t="s">
        <v>32</v>
      </c>
      <c r="E10" s="7" t="s">
        <v>33</v>
      </c>
      <c r="F10" s="7" t="s">
        <v>34</v>
      </c>
      <c r="G10" s="7"/>
    </row>
    <row r="11" spans="1:7" s="2" customFormat="1" ht="15" customHeight="1">
      <c r="A11" s="66"/>
      <c r="B11" s="39"/>
      <c r="C11" s="8">
        <v>41638</v>
      </c>
      <c r="D11" s="9">
        <v>41649</v>
      </c>
      <c r="E11" s="9">
        <v>41659</v>
      </c>
      <c r="F11" s="9">
        <v>41669</v>
      </c>
      <c r="G11" s="9"/>
    </row>
    <row r="12" spans="1:8" s="2" customFormat="1" ht="12.75">
      <c r="A12" s="10" t="s">
        <v>4</v>
      </c>
      <c r="B12" s="14">
        <v>0.6</v>
      </c>
      <c r="C12" s="11">
        <v>186491.71</v>
      </c>
      <c r="D12" s="11">
        <f aca="true" t="shared" si="0" ref="D12:F35">($C12*D$8)-($C12*D$8*20%)-((($C12*D$8)-($C12*D$8*20%))*1%)</f>
        <v>267605.45870097604</v>
      </c>
      <c r="E12" s="11">
        <f t="shared" si="0"/>
        <v>82328.779489968</v>
      </c>
      <c r="F12" s="11">
        <f t="shared" si="0"/>
        <v>179915.117145192</v>
      </c>
      <c r="G12" s="27" t="e">
        <f>(F12/#REF!)*100</f>
        <v>#REF!</v>
      </c>
      <c r="H12" s="12"/>
    </row>
    <row r="13" spans="1:10" s="2" customFormat="1" ht="12.75">
      <c r="A13" s="13" t="s">
        <v>5</v>
      </c>
      <c r="B13" s="14">
        <v>3.2</v>
      </c>
      <c r="C13" s="11">
        <v>994622.49</v>
      </c>
      <c r="D13" s="11">
        <f t="shared" si="0"/>
        <v>1427229.1656865443</v>
      </c>
      <c r="E13" s="11">
        <f t="shared" si="0"/>
        <v>439086.840133392</v>
      </c>
      <c r="F13" s="11">
        <f t="shared" si="0"/>
        <v>959547.3268146479</v>
      </c>
      <c r="G13" s="27" t="e">
        <f>(F13/#REF!)*100</f>
        <v>#REF!</v>
      </c>
      <c r="H13" s="15"/>
      <c r="J13" s="12"/>
    </row>
    <row r="14" spans="1:8" s="2" customFormat="1" ht="12.75">
      <c r="A14" s="13" t="s">
        <v>6</v>
      </c>
      <c r="B14" s="14">
        <v>0.6</v>
      </c>
      <c r="C14" s="11">
        <v>186491.71</v>
      </c>
      <c r="D14" s="11">
        <f t="shared" si="0"/>
        <v>267605.45870097604</v>
      </c>
      <c r="E14" s="11">
        <f t="shared" si="0"/>
        <v>82328.779489968</v>
      </c>
      <c r="F14" s="11">
        <f t="shared" si="0"/>
        <v>179915.117145192</v>
      </c>
      <c r="G14" s="27" t="e">
        <f>(F14/#REF!)*100</f>
        <v>#REF!</v>
      </c>
      <c r="H14" s="16"/>
    </row>
    <row r="15" spans="1:8" s="2" customFormat="1" ht="12.75">
      <c r="A15" s="13" t="s">
        <v>7</v>
      </c>
      <c r="B15" s="14">
        <v>0.6</v>
      </c>
      <c r="C15" s="11">
        <v>186491.71</v>
      </c>
      <c r="D15" s="11">
        <f t="shared" si="0"/>
        <v>267605.45870097604</v>
      </c>
      <c r="E15" s="11">
        <f t="shared" si="0"/>
        <v>82328.779489968</v>
      </c>
      <c r="F15" s="11">
        <f t="shared" si="0"/>
        <v>179915.117145192</v>
      </c>
      <c r="G15" s="27" t="e">
        <f>(F15/#REF!)*100</f>
        <v>#REF!</v>
      </c>
      <c r="H15" s="12"/>
    </row>
    <row r="16" spans="1:8" s="2" customFormat="1" ht="12.75">
      <c r="A16" s="13" t="s">
        <v>8</v>
      </c>
      <c r="B16" s="14">
        <v>1.2</v>
      </c>
      <c r="C16" s="11">
        <v>372983.44</v>
      </c>
      <c r="D16" s="11">
        <f t="shared" si="0"/>
        <v>535210.9461008641</v>
      </c>
      <c r="E16" s="11">
        <f t="shared" si="0"/>
        <v>164657.56780915198</v>
      </c>
      <c r="F16" s="11">
        <f t="shared" si="0"/>
        <v>359830.253585088</v>
      </c>
      <c r="G16" s="27" t="e">
        <f>(F16/#REF!)*100</f>
        <v>#REF!</v>
      </c>
      <c r="H16" s="12"/>
    </row>
    <row r="17" spans="1:8" s="2" customFormat="1" ht="12.75">
      <c r="A17" s="13" t="s">
        <v>9</v>
      </c>
      <c r="B17" s="14">
        <v>0.8</v>
      </c>
      <c r="C17" s="11">
        <v>248655.62</v>
      </c>
      <c r="D17" s="11">
        <f t="shared" si="0"/>
        <v>356807.28783427196</v>
      </c>
      <c r="E17" s="11">
        <f t="shared" si="0"/>
        <v>109771.70892969599</v>
      </c>
      <c r="F17" s="11">
        <f t="shared" si="0"/>
        <v>239886.829291824</v>
      </c>
      <c r="G17" s="27" t="e">
        <f>(F17/#REF!)*100</f>
        <v>#REF!</v>
      </c>
      <c r="H17" s="12"/>
    </row>
    <row r="18" spans="1:8" s="2" customFormat="1" ht="12.75">
      <c r="A18" s="13" t="s">
        <v>10</v>
      </c>
      <c r="B18" s="14">
        <v>1</v>
      </c>
      <c r="C18" s="11">
        <v>310819.53</v>
      </c>
      <c r="D18" s="11">
        <f t="shared" si="0"/>
        <v>446009.11696756806</v>
      </c>
      <c r="E18" s="11">
        <f t="shared" si="0"/>
        <v>137214.638369424</v>
      </c>
      <c r="F18" s="11">
        <f t="shared" si="0"/>
        <v>299858.54143845604</v>
      </c>
      <c r="G18" s="27" t="e">
        <f>(F18/#REF!)*100</f>
        <v>#REF!</v>
      </c>
      <c r="H18" s="12"/>
    </row>
    <row r="19" spans="1:8" s="2" customFormat="1" ht="12.75">
      <c r="A19" s="13" t="s">
        <v>11</v>
      </c>
      <c r="B19" s="14">
        <v>0.6</v>
      </c>
      <c r="C19" s="11">
        <v>186491.71</v>
      </c>
      <c r="D19" s="11">
        <f t="shared" si="0"/>
        <v>267605.45870097604</v>
      </c>
      <c r="E19" s="11">
        <f t="shared" si="0"/>
        <v>82328.779489968</v>
      </c>
      <c r="F19" s="11">
        <f t="shared" si="0"/>
        <v>179915.117145192</v>
      </c>
      <c r="G19" s="27" t="e">
        <f>(F19/#REF!)*100</f>
        <v>#REF!</v>
      </c>
      <c r="H19" s="12"/>
    </row>
    <row r="20" spans="1:8" s="2" customFormat="1" ht="12.75">
      <c r="A20" s="13" t="s">
        <v>12</v>
      </c>
      <c r="B20" s="14">
        <v>0.8</v>
      </c>
      <c r="C20" s="11">
        <v>248655.62</v>
      </c>
      <c r="D20" s="11">
        <f t="shared" si="0"/>
        <v>356807.28783427196</v>
      </c>
      <c r="E20" s="11">
        <f t="shared" si="0"/>
        <v>109771.70892969599</v>
      </c>
      <c r="F20" s="11">
        <f t="shared" si="0"/>
        <v>239886.829291824</v>
      </c>
      <c r="G20" s="27" t="e">
        <f>(F20/#REF!)*100</f>
        <v>#REF!</v>
      </c>
      <c r="H20" s="12"/>
    </row>
    <row r="21" spans="1:8" s="2" customFormat="1" ht="12.75">
      <c r="A21" s="13" t="s">
        <v>13</v>
      </c>
      <c r="B21" s="14">
        <v>0.6</v>
      </c>
      <c r="C21" s="11">
        <v>186491.71</v>
      </c>
      <c r="D21" s="11">
        <f t="shared" si="0"/>
        <v>267605.45870097604</v>
      </c>
      <c r="E21" s="11">
        <f t="shared" si="0"/>
        <v>82328.779489968</v>
      </c>
      <c r="F21" s="11">
        <f t="shared" si="0"/>
        <v>179915.117145192</v>
      </c>
      <c r="G21" s="27" t="e">
        <f>(F21/#REF!)*100</f>
        <v>#REF!</v>
      </c>
      <c r="H21" s="12"/>
    </row>
    <row r="22" spans="1:8" s="2" customFormat="1" ht="12.75">
      <c r="A22" s="13" t="s">
        <v>14</v>
      </c>
      <c r="B22" s="14">
        <v>0.6</v>
      </c>
      <c r="C22" s="11">
        <v>186491.71</v>
      </c>
      <c r="D22" s="11">
        <f t="shared" si="0"/>
        <v>267605.45870097604</v>
      </c>
      <c r="E22" s="11">
        <f t="shared" si="0"/>
        <v>82328.779489968</v>
      </c>
      <c r="F22" s="11">
        <f t="shared" si="0"/>
        <v>179915.117145192</v>
      </c>
      <c r="G22" s="27" t="e">
        <f>(F22/#REF!)*100</f>
        <v>#REF!</v>
      </c>
      <c r="H22" s="12"/>
    </row>
    <row r="23" spans="1:8" s="2" customFormat="1" ht="12.75">
      <c r="A23" s="13" t="s">
        <v>15</v>
      </c>
      <c r="B23" s="14">
        <v>0.6</v>
      </c>
      <c r="C23" s="11">
        <v>186491.71</v>
      </c>
      <c r="D23" s="11">
        <f t="shared" si="0"/>
        <v>267605.45870097604</v>
      </c>
      <c r="E23" s="11">
        <f t="shared" si="0"/>
        <v>82328.779489968</v>
      </c>
      <c r="F23" s="11">
        <f t="shared" si="0"/>
        <v>179915.117145192</v>
      </c>
      <c r="G23" s="27" t="e">
        <f>(F23/#REF!)*100</f>
        <v>#REF!</v>
      </c>
      <c r="H23" s="12"/>
    </row>
    <row r="24" spans="1:8" s="2" customFormat="1" ht="12.75">
      <c r="A24" s="13" t="s">
        <v>16</v>
      </c>
      <c r="B24" s="14">
        <v>0.6</v>
      </c>
      <c r="C24" s="11">
        <v>186491.71</v>
      </c>
      <c r="D24" s="11">
        <f t="shared" si="0"/>
        <v>267605.45870097604</v>
      </c>
      <c r="E24" s="11">
        <f t="shared" si="0"/>
        <v>82328.779489968</v>
      </c>
      <c r="F24" s="11">
        <f t="shared" si="0"/>
        <v>179915.117145192</v>
      </c>
      <c r="G24" s="27" t="e">
        <f>(F24/#REF!)*100</f>
        <v>#REF!</v>
      </c>
      <c r="H24" s="12"/>
    </row>
    <row r="25" spans="1:8" s="2" customFormat="1" ht="12.75">
      <c r="A25" s="13" t="s">
        <v>17</v>
      </c>
      <c r="B25" s="14">
        <v>0.6</v>
      </c>
      <c r="C25" s="11">
        <v>186491.71</v>
      </c>
      <c r="D25" s="11">
        <f t="shared" si="0"/>
        <v>267605.45870097604</v>
      </c>
      <c r="E25" s="11">
        <f t="shared" si="0"/>
        <v>82328.779489968</v>
      </c>
      <c r="F25" s="11">
        <f t="shared" si="0"/>
        <v>179915.117145192</v>
      </c>
      <c r="G25" s="27" t="e">
        <f>(F25/#REF!)*100</f>
        <v>#REF!</v>
      </c>
      <c r="H25" s="12"/>
    </row>
    <row r="26" spans="1:8" s="2" customFormat="1" ht="12.75">
      <c r="A26" s="13" t="s">
        <v>18</v>
      </c>
      <c r="B26" s="14">
        <v>0.6</v>
      </c>
      <c r="C26" s="11">
        <v>186491.71</v>
      </c>
      <c r="D26" s="11">
        <f t="shared" si="0"/>
        <v>267605.45870097604</v>
      </c>
      <c r="E26" s="11">
        <f t="shared" si="0"/>
        <v>82328.779489968</v>
      </c>
      <c r="F26" s="11">
        <f t="shared" si="0"/>
        <v>179915.117145192</v>
      </c>
      <c r="G26" s="27" t="e">
        <f>(F26/#REF!)*100</f>
        <v>#REF!</v>
      </c>
      <c r="H26" s="12"/>
    </row>
    <row r="27" spans="1:8" s="2" customFormat="1" ht="12.75">
      <c r="A27" s="13" t="s">
        <v>19</v>
      </c>
      <c r="B27" s="14">
        <v>0.6</v>
      </c>
      <c r="C27" s="11">
        <v>186491.71</v>
      </c>
      <c r="D27" s="11">
        <f t="shared" si="0"/>
        <v>267605.45870097604</v>
      </c>
      <c r="E27" s="11">
        <f t="shared" si="0"/>
        <v>82328.779489968</v>
      </c>
      <c r="F27" s="11">
        <f t="shared" si="0"/>
        <v>179915.117145192</v>
      </c>
      <c r="G27" s="27" t="e">
        <f>(F27/#REF!)*100</f>
        <v>#REF!</v>
      </c>
      <c r="H27" s="12"/>
    </row>
    <row r="28" spans="1:8" s="2" customFormat="1" ht="12.75">
      <c r="A28" s="13" t="s">
        <v>20</v>
      </c>
      <c r="B28" s="14">
        <v>3</v>
      </c>
      <c r="C28" s="11">
        <v>932458.58</v>
      </c>
      <c r="D28" s="11">
        <f t="shared" si="0"/>
        <v>1338027.336553248</v>
      </c>
      <c r="E28" s="11">
        <f t="shared" si="0"/>
        <v>411643.910693664</v>
      </c>
      <c r="F28" s="11">
        <f t="shared" si="0"/>
        <v>899575.6146680157</v>
      </c>
      <c r="G28" s="27" t="e">
        <f>(F28/#REF!)*100</f>
        <v>#REF!</v>
      </c>
      <c r="H28" s="12"/>
    </row>
    <row r="29" spans="1:8" s="2" customFormat="1" ht="12.75">
      <c r="A29" s="13" t="s">
        <v>21</v>
      </c>
      <c r="B29" s="14">
        <v>1.2</v>
      </c>
      <c r="C29" s="11">
        <v>372983.44</v>
      </c>
      <c r="D29" s="11">
        <f t="shared" si="0"/>
        <v>535210.9461008641</v>
      </c>
      <c r="E29" s="11">
        <f t="shared" si="0"/>
        <v>164657.56780915198</v>
      </c>
      <c r="F29" s="11">
        <f t="shared" si="0"/>
        <v>359830.253585088</v>
      </c>
      <c r="G29" s="27" t="e">
        <f>(F29/#REF!)*100</f>
        <v>#REF!</v>
      </c>
      <c r="H29" s="12"/>
    </row>
    <row r="30" spans="1:8" s="2" customFormat="1" ht="12.75">
      <c r="A30" s="13" t="s">
        <v>22</v>
      </c>
      <c r="B30" s="14">
        <v>2</v>
      </c>
      <c r="C30" s="11">
        <v>621639.05</v>
      </c>
      <c r="D30" s="11">
        <f t="shared" si="0"/>
        <v>892018.2195856802</v>
      </c>
      <c r="E30" s="11">
        <f t="shared" si="0"/>
        <v>274429.27232424</v>
      </c>
      <c r="F30" s="11">
        <f t="shared" si="0"/>
        <v>599717.07322956</v>
      </c>
      <c r="G30" s="27" t="e">
        <f>(F30/#REF!)*100</f>
        <v>#REF!</v>
      </c>
      <c r="H30" s="12"/>
    </row>
    <row r="31" spans="1:8" s="2" customFormat="1" ht="12.75">
      <c r="A31" s="13" t="s">
        <v>23</v>
      </c>
      <c r="B31" s="14">
        <v>1.4</v>
      </c>
      <c r="C31" s="11">
        <v>435147.34</v>
      </c>
      <c r="D31" s="11">
        <f t="shared" si="0"/>
        <v>624412.7608847041</v>
      </c>
      <c r="E31" s="11">
        <f t="shared" si="0"/>
        <v>192100.492834272</v>
      </c>
      <c r="F31" s="11">
        <f t="shared" si="0"/>
        <v>419801.95608436805</v>
      </c>
      <c r="G31" s="27" t="e">
        <f>(F31/#REF!)*100</f>
        <v>#REF!</v>
      </c>
      <c r="H31" s="12"/>
    </row>
    <row r="32" spans="1:8" s="2" customFormat="1" ht="12.75">
      <c r="A32" s="13" t="s">
        <v>24</v>
      </c>
      <c r="B32" s="14">
        <v>0.6</v>
      </c>
      <c r="C32" s="11">
        <v>186491.71</v>
      </c>
      <c r="D32" s="11">
        <f t="shared" si="0"/>
        <v>267605.45870097604</v>
      </c>
      <c r="E32" s="11">
        <f t="shared" si="0"/>
        <v>82328.779489968</v>
      </c>
      <c r="F32" s="11">
        <f t="shared" si="0"/>
        <v>179915.117145192</v>
      </c>
      <c r="G32" s="27" t="e">
        <f>(F32/#REF!)*100</f>
        <v>#REF!</v>
      </c>
      <c r="H32" s="12"/>
    </row>
    <row r="33" spans="1:8" s="2" customFormat="1" ht="12.75">
      <c r="A33" s="13" t="s">
        <v>25</v>
      </c>
      <c r="B33" s="14">
        <v>1</v>
      </c>
      <c r="C33" s="11">
        <v>372983.44</v>
      </c>
      <c r="D33" s="11">
        <f t="shared" si="0"/>
        <v>535210.9461008641</v>
      </c>
      <c r="E33" s="11">
        <f t="shared" si="0"/>
        <v>164657.56780915198</v>
      </c>
      <c r="F33" s="11">
        <f t="shared" si="0"/>
        <v>359830.253585088</v>
      </c>
      <c r="G33" s="27" t="e">
        <f>(F33/#REF!)*100</f>
        <v>#REF!</v>
      </c>
      <c r="H33" s="12"/>
    </row>
    <row r="34" spans="1:8" s="2" customFormat="1" ht="12.75">
      <c r="A34" s="13" t="s">
        <v>26</v>
      </c>
      <c r="B34" s="14">
        <v>1.2</v>
      </c>
      <c r="C34" s="11">
        <v>435147.34</v>
      </c>
      <c r="D34" s="11">
        <f t="shared" si="0"/>
        <v>624412.7608847041</v>
      </c>
      <c r="E34" s="11">
        <f t="shared" si="0"/>
        <v>192100.492834272</v>
      </c>
      <c r="F34" s="11">
        <f t="shared" si="0"/>
        <v>419801.95608436805</v>
      </c>
      <c r="G34" s="27" t="e">
        <f>(F34/#REF!)*100</f>
        <v>#REF!</v>
      </c>
      <c r="H34" s="12"/>
    </row>
    <row r="35" spans="1:8" s="2" customFormat="1" ht="12.75">
      <c r="A35" s="13" t="s">
        <v>27</v>
      </c>
      <c r="B35" s="14">
        <v>4</v>
      </c>
      <c r="C35" s="11">
        <v>1752904.48</v>
      </c>
      <c r="D35" s="11">
        <f t="shared" si="0"/>
        <v>2515322.570796288</v>
      </c>
      <c r="E35" s="11">
        <f t="shared" si="0"/>
        <v>773838.614064384</v>
      </c>
      <c r="F35" s="11">
        <f t="shared" si="0"/>
        <v>1691088.6540936958</v>
      </c>
      <c r="G35" s="27" t="e">
        <f>(F35/#REF!)*100</f>
        <v>#REF!</v>
      </c>
      <c r="H35" s="12"/>
    </row>
    <row r="36" spans="1:7" s="2" customFormat="1" ht="12.75">
      <c r="A36" s="56" t="s">
        <v>28</v>
      </c>
      <c r="B36" s="57"/>
      <c r="C36" s="6">
        <f>SUM(C12:C35)</f>
        <v>9336900.89</v>
      </c>
      <c r="D36" s="6">
        <f>SUM(D12:D35)</f>
        <v>13397944.849741587</v>
      </c>
      <c r="E36" s="6">
        <f>SUM(E12:E35)</f>
        <v>4121875.736420111</v>
      </c>
      <c r="F36" s="6">
        <f>SUM(F12:F35)</f>
        <v>9007636.947494324</v>
      </c>
      <c r="G36" s="27" t="e">
        <f>(F36/#REF!)*100</f>
        <v>#REF!</v>
      </c>
    </row>
    <row r="37" spans="1:7" s="2" customFormat="1" ht="12.75">
      <c r="A37" s="58" t="s">
        <v>38</v>
      </c>
      <c r="B37" s="58"/>
      <c r="C37" s="58"/>
      <c r="D37" s="58"/>
      <c r="E37" s="58"/>
      <c r="F37" s="58"/>
      <c r="G37" s="58"/>
    </row>
    <row r="38" spans="1:7" s="2" customFormat="1" ht="12.75">
      <c r="A38" s="17" t="s">
        <v>36</v>
      </c>
      <c r="B38" s="17"/>
      <c r="C38" s="17"/>
      <c r="D38" s="17"/>
      <c r="E38" s="17"/>
      <c r="F38" s="17"/>
      <c r="G38" s="17"/>
    </row>
    <row r="39" spans="1:7" s="2" customFormat="1" ht="24.75" customHeight="1">
      <c r="A39" s="58" t="s">
        <v>41</v>
      </c>
      <c r="B39" s="58"/>
      <c r="C39" s="58"/>
      <c r="D39" s="58"/>
      <c r="E39" s="58"/>
      <c r="F39" s="58"/>
      <c r="G39" s="58"/>
    </row>
    <row r="40" spans="1:7" s="2" customFormat="1" ht="13.5" customHeight="1">
      <c r="A40" s="21" t="s">
        <v>52</v>
      </c>
      <c r="B40" s="21"/>
      <c r="C40" s="21"/>
      <c r="D40" s="21"/>
      <c r="E40" s="21"/>
      <c r="F40" s="21"/>
      <c r="G40" s="21"/>
    </row>
    <row r="41" spans="1:7" s="2" customFormat="1" ht="12.75">
      <c r="A41" s="58" t="s">
        <v>48</v>
      </c>
      <c r="B41" s="58"/>
      <c r="C41" s="58"/>
      <c r="D41" s="58"/>
      <c r="E41" s="58"/>
      <c r="F41" s="58"/>
      <c r="G41" s="58"/>
    </row>
    <row r="42" spans="1:7" s="2" customFormat="1" ht="12.75">
      <c r="A42" s="21" t="s">
        <v>40</v>
      </c>
      <c r="B42" s="21"/>
      <c r="C42" s="21"/>
      <c r="D42" s="21"/>
      <c r="E42" s="21"/>
      <c r="F42" s="21"/>
      <c r="G42" s="21"/>
    </row>
    <row r="43" spans="1:7" s="2" customFormat="1" ht="14.25" customHeight="1">
      <c r="A43" s="59" t="s">
        <v>46</v>
      </c>
      <c r="B43" s="59"/>
      <c r="C43" s="59"/>
      <c r="D43" s="59"/>
      <c r="E43" s="59"/>
      <c r="F43" s="59"/>
      <c r="G43" s="59"/>
    </row>
    <row r="44" spans="1:7" s="2" customFormat="1" ht="14.25" customHeight="1">
      <c r="A44" s="28"/>
      <c r="B44" s="28"/>
      <c r="C44" s="28"/>
      <c r="D44" s="28"/>
      <c r="E44" s="28"/>
      <c r="F44" s="28"/>
      <c r="G44" s="28"/>
    </row>
    <row r="45" s="2" customFormat="1" ht="12" customHeight="1">
      <c r="A45" s="2" t="s">
        <v>29</v>
      </c>
    </row>
    <row r="46" spans="1:4" s="2" customFormat="1" ht="12.75">
      <c r="A46" s="2" t="s">
        <v>47</v>
      </c>
      <c r="D46" s="33"/>
    </row>
    <row r="47" s="2" customFormat="1" ht="12.75">
      <c r="D47" s="33"/>
    </row>
    <row r="48" s="2" customFormat="1" ht="12.75">
      <c r="D48" s="33"/>
    </row>
    <row r="49" s="2" customFormat="1" ht="12.75">
      <c r="D49" s="33"/>
    </row>
    <row r="50" spans="3:7" ht="14.25">
      <c r="C50" s="30"/>
      <c r="D50" s="31"/>
      <c r="E50" s="31"/>
      <c r="F50" s="31"/>
      <c r="G50" s="32"/>
    </row>
    <row r="51" spans="1:7" ht="14.25">
      <c r="A51" s="18" t="s">
        <v>49</v>
      </c>
      <c r="C51" s="30"/>
      <c r="D51" s="31"/>
      <c r="E51" s="31"/>
      <c r="F51" s="31"/>
      <c r="G51" s="32"/>
    </row>
    <row r="52" spans="1:7" ht="14.25">
      <c r="A52" s="18" t="s">
        <v>30</v>
      </c>
      <c r="C52" s="30"/>
      <c r="D52" s="31"/>
      <c r="E52" s="31"/>
      <c r="F52" s="31"/>
      <c r="G52" s="32"/>
    </row>
    <row r="53" spans="3:7" ht="14.25">
      <c r="C53" s="29"/>
      <c r="D53"/>
      <c r="E53"/>
      <c r="F53"/>
      <c r="G53"/>
    </row>
    <row r="54" s="19" customFormat="1" ht="15">
      <c r="A54" s="19" t="s">
        <v>44</v>
      </c>
    </row>
    <row r="55" s="19" customFormat="1" ht="15">
      <c r="A55" s="20" t="s">
        <v>45</v>
      </c>
    </row>
  </sheetData>
  <sheetProtection/>
  <mergeCells count="17">
    <mergeCell ref="A36:B36"/>
    <mergeCell ref="A37:G37"/>
    <mergeCell ref="A39:G39"/>
    <mergeCell ref="A41:G41"/>
    <mergeCell ref="A43:G43"/>
    <mergeCell ref="A7:B7"/>
    <mergeCell ref="C7:C8"/>
    <mergeCell ref="A8:B8"/>
    <mergeCell ref="A9:B9"/>
    <mergeCell ref="A10:A11"/>
    <mergeCell ref="B10:B11"/>
    <mergeCell ref="A1:A3"/>
    <mergeCell ref="B1:G1"/>
    <mergeCell ref="B2:G2"/>
    <mergeCell ref="B3:G3"/>
    <mergeCell ref="A4:G4"/>
    <mergeCell ref="A5:G5"/>
  </mergeCells>
  <conditionalFormatting sqref="C9:G9">
    <cfRule type="cellIs" priority="1" dxfId="0" operator="lessThan" stopIfTrue="1">
      <formula>0</formula>
    </cfRule>
  </conditionalFormatting>
  <printOptions/>
  <pageMargins left="0.5905511811023623" right="0.5905511811023623" top="0.3937007874015748" bottom="0.1968503937007874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showGridLines="0" view="pageBreakPreview" zoomScaleSheetLayoutView="100" zoomScalePageLayoutView="0" workbookViewId="0" topLeftCell="A1">
      <selection activeCell="F9" sqref="F9"/>
    </sheetView>
  </sheetViews>
  <sheetFormatPr defaultColWidth="10.28125" defaultRowHeight="12.75"/>
  <cols>
    <col min="1" max="1" width="21.421875" style="18" customWidth="1"/>
    <col min="2" max="2" width="12.140625" style="18" customWidth="1"/>
    <col min="3" max="3" width="15.421875" style="18" customWidth="1"/>
    <col min="4" max="4" width="15.57421875" style="18" customWidth="1"/>
    <col min="5" max="5" width="15.00390625" style="18" customWidth="1"/>
    <col min="6" max="6" width="14.421875" style="18" customWidth="1"/>
    <col min="7" max="7" width="14.140625" style="18" hidden="1" customWidth="1"/>
    <col min="8" max="8" width="12.421875" style="18" customWidth="1"/>
    <col min="9" max="16384" width="10.28125" style="18" customWidth="1"/>
  </cols>
  <sheetData>
    <row r="1" spans="1:7" s="1" customFormat="1" ht="19.5" customHeight="1">
      <c r="A1" s="40"/>
      <c r="B1" s="41" t="s">
        <v>37</v>
      </c>
      <c r="C1" s="42"/>
      <c r="D1" s="42"/>
      <c r="E1" s="42"/>
      <c r="F1" s="42"/>
      <c r="G1" s="43"/>
    </row>
    <row r="2" spans="1:7" s="1" customFormat="1" ht="19.5" customHeight="1">
      <c r="A2" s="40"/>
      <c r="B2" s="44" t="s">
        <v>35</v>
      </c>
      <c r="C2" s="45"/>
      <c r="D2" s="45"/>
      <c r="E2" s="45"/>
      <c r="F2" s="45"/>
      <c r="G2" s="46"/>
    </row>
    <row r="3" spans="1:7" s="1" customFormat="1" ht="19.5" customHeight="1">
      <c r="A3" s="40"/>
      <c r="B3" s="47" t="s">
        <v>54</v>
      </c>
      <c r="C3" s="48"/>
      <c r="D3" s="48"/>
      <c r="E3" s="48"/>
      <c r="F3" s="48"/>
      <c r="G3" s="49"/>
    </row>
    <row r="4" spans="1:7" s="2" customFormat="1" ht="30.75" customHeight="1">
      <c r="A4" s="50" t="s">
        <v>42</v>
      </c>
      <c r="B4" s="51"/>
      <c r="C4" s="51"/>
      <c r="D4" s="51"/>
      <c r="E4" s="51"/>
      <c r="F4" s="51"/>
      <c r="G4" s="52"/>
    </row>
    <row r="5" spans="1:7" s="2" customFormat="1" ht="36" customHeight="1">
      <c r="A5" s="53" t="s">
        <v>39</v>
      </c>
      <c r="B5" s="54"/>
      <c r="C5" s="54"/>
      <c r="D5" s="54"/>
      <c r="E5" s="54"/>
      <c r="F5" s="54"/>
      <c r="G5" s="55"/>
    </row>
    <row r="6" spans="1:7" s="25" customFormat="1" ht="12" customHeight="1">
      <c r="A6" s="22"/>
      <c r="B6" s="23"/>
      <c r="C6" s="24"/>
      <c r="D6" s="26" t="s">
        <v>53</v>
      </c>
      <c r="E6" s="26" t="s">
        <v>53</v>
      </c>
      <c r="F6" s="26" t="s">
        <v>53</v>
      </c>
      <c r="G6" s="26"/>
    </row>
    <row r="7" spans="1:7" s="2" customFormat="1" ht="12.75">
      <c r="A7" s="60" t="s">
        <v>0</v>
      </c>
      <c r="B7" s="61"/>
      <c r="C7" s="62" t="s">
        <v>43</v>
      </c>
      <c r="D7" s="3">
        <v>41680</v>
      </c>
      <c r="E7" s="3">
        <v>41690</v>
      </c>
      <c r="F7" s="3">
        <v>41698</v>
      </c>
      <c r="G7" s="3"/>
    </row>
    <row r="8" spans="1:7" s="2" customFormat="1" ht="14.25">
      <c r="A8" s="64" t="s">
        <v>1</v>
      </c>
      <c r="B8" s="65"/>
      <c r="C8" s="63"/>
      <c r="D8" s="34">
        <v>2.4308</v>
      </c>
      <c r="E8" s="35">
        <v>0.1677</v>
      </c>
      <c r="F8" s="36">
        <v>0.7237</v>
      </c>
      <c r="G8" s="4"/>
    </row>
    <row r="9" spans="1:7" s="2" customFormat="1" ht="12.75">
      <c r="A9" s="64" t="s">
        <v>2</v>
      </c>
      <c r="B9" s="65"/>
      <c r="C9" s="5"/>
      <c r="D9" s="6">
        <f>SUM(D8-1)*100</f>
        <v>143.08</v>
      </c>
      <c r="E9" s="6">
        <f>SUM(E8-1)*100</f>
        <v>-83.23</v>
      </c>
      <c r="F9" s="6">
        <f>SUM(F8-1)*100</f>
        <v>-27.63</v>
      </c>
      <c r="G9" s="6"/>
    </row>
    <row r="10" spans="1:7" s="2" customFormat="1" ht="31.5" customHeight="1">
      <c r="A10" s="66" t="s">
        <v>3</v>
      </c>
      <c r="B10" s="38" t="s">
        <v>51</v>
      </c>
      <c r="C10" s="7" t="s">
        <v>31</v>
      </c>
      <c r="D10" s="7" t="s">
        <v>32</v>
      </c>
      <c r="E10" s="7" t="s">
        <v>33</v>
      </c>
      <c r="F10" s="7" t="s">
        <v>34</v>
      </c>
      <c r="G10" s="7"/>
    </row>
    <row r="11" spans="1:7" s="2" customFormat="1" ht="15" customHeight="1">
      <c r="A11" s="66"/>
      <c r="B11" s="39"/>
      <c r="C11" s="8">
        <v>41669</v>
      </c>
      <c r="D11" s="9">
        <v>41680</v>
      </c>
      <c r="E11" s="9">
        <v>41690</v>
      </c>
      <c r="F11" s="9">
        <v>41698</v>
      </c>
      <c r="G11" s="9"/>
    </row>
    <row r="12" spans="1:8" s="2" customFormat="1" ht="12.75">
      <c r="A12" s="10" t="s">
        <v>4</v>
      </c>
      <c r="B12" s="14">
        <v>0.6</v>
      </c>
      <c r="C12" s="11">
        <v>224835.2</v>
      </c>
      <c r="D12" s="11">
        <f aca="true" t="shared" si="0" ref="D12:F35">($C12*D$8)-($C12*D$8*20%)-((($C12*D$8)-($C12*D$8*20%))*1%)</f>
        <v>432851.28809472005</v>
      </c>
      <c r="E12" s="11">
        <f t="shared" si="0"/>
        <v>29862.251527679997</v>
      </c>
      <c r="F12" s="11">
        <f t="shared" si="0"/>
        <v>128868.88151808002</v>
      </c>
      <c r="G12" s="27" t="e">
        <f>(F12/#REF!)*100</f>
        <v>#REF!</v>
      </c>
      <c r="H12" s="12"/>
    </row>
    <row r="13" spans="1:10" s="2" customFormat="1" ht="12.75">
      <c r="A13" s="13" t="s">
        <v>5</v>
      </c>
      <c r="B13" s="14">
        <v>3.2</v>
      </c>
      <c r="C13" s="11">
        <v>1199121.06</v>
      </c>
      <c r="D13" s="11">
        <f t="shared" si="0"/>
        <v>2308540.1903372165</v>
      </c>
      <c r="E13" s="11">
        <f t="shared" si="0"/>
        <v>159265.340595504</v>
      </c>
      <c r="F13" s="11">
        <f t="shared" si="0"/>
        <v>687300.6976086241</v>
      </c>
      <c r="G13" s="27" t="e">
        <f>(F13/#REF!)*100</f>
        <v>#REF!</v>
      </c>
      <c r="H13" s="15"/>
      <c r="J13" s="12"/>
    </row>
    <row r="14" spans="1:8" s="2" customFormat="1" ht="12.75">
      <c r="A14" s="13" t="s">
        <v>6</v>
      </c>
      <c r="B14" s="14">
        <v>0.6</v>
      </c>
      <c r="C14" s="11">
        <v>224835.2</v>
      </c>
      <c r="D14" s="11">
        <f t="shared" si="0"/>
        <v>432851.28809472005</v>
      </c>
      <c r="E14" s="11">
        <f t="shared" si="0"/>
        <v>29862.251527679997</v>
      </c>
      <c r="F14" s="11">
        <f t="shared" si="0"/>
        <v>128868.88151808002</v>
      </c>
      <c r="G14" s="27" t="e">
        <f>(F14/#REF!)*100</f>
        <v>#REF!</v>
      </c>
      <c r="H14" s="16"/>
    </row>
    <row r="15" spans="1:8" s="2" customFormat="1" ht="12.75">
      <c r="A15" s="13" t="s">
        <v>7</v>
      </c>
      <c r="B15" s="14">
        <v>0.6</v>
      </c>
      <c r="C15" s="11">
        <v>224835.2</v>
      </c>
      <c r="D15" s="11">
        <f t="shared" si="0"/>
        <v>432851.28809472005</v>
      </c>
      <c r="E15" s="11">
        <f t="shared" si="0"/>
        <v>29862.251527679997</v>
      </c>
      <c r="F15" s="11">
        <f t="shared" si="0"/>
        <v>128868.88151808002</v>
      </c>
      <c r="G15" s="27" t="e">
        <f>(F15/#REF!)*100</f>
        <v>#REF!</v>
      </c>
      <c r="H15" s="12"/>
    </row>
    <row r="16" spans="1:8" s="2" customFormat="1" ht="12.75">
      <c r="A16" s="13" t="s">
        <v>8</v>
      </c>
      <c r="B16" s="14">
        <v>1.2</v>
      </c>
      <c r="C16" s="11">
        <v>449670.39</v>
      </c>
      <c r="D16" s="11">
        <f t="shared" si="0"/>
        <v>865702.5569375041</v>
      </c>
      <c r="E16" s="11">
        <f t="shared" si="0"/>
        <v>59724.501727176</v>
      </c>
      <c r="F16" s="11">
        <f t="shared" si="0"/>
        <v>257737.757304456</v>
      </c>
      <c r="G16" s="27" t="e">
        <f>(F16/#REF!)*100</f>
        <v>#REF!</v>
      </c>
      <c r="H16" s="12"/>
    </row>
    <row r="17" spans="1:8" s="2" customFormat="1" ht="12.75">
      <c r="A17" s="13" t="s">
        <v>9</v>
      </c>
      <c r="B17" s="14">
        <v>0.8</v>
      </c>
      <c r="C17" s="11">
        <v>299780.27</v>
      </c>
      <c r="D17" s="11">
        <f t="shared" si="0"/>
        <v>577135.0572102721</v>
      </c>
      <c r="E17" s="11">
        <f t="shared" si="0"/>
        <v>39816.335812968</v>
      </c>
      <c r="F17" s="11">
        <f t="shared" si="0"/>
        <v>171825.177268008</v>
      </c>
      <c r="G17" s="27" t="e">
        <f>(F17/#REF!)*100</f>
        <v>#REF!</v>
      </c>
      <c r="H17" s="12"/>
    </row>
    <row r="18" spans="1:8" s="2" customFormat="1" ht="12.75">
      <c r="A18" s="13" t="s">
        <v>10</v>
      </c>
      <c r="B18" s="14">
        <v>1</v>
      </c>
      <c r="C18" s="11">
        <v>374725.33</v>
      </c>
      <c r="D18" s="11">
        <f t="shared" si="0"/>
        <v>721418.807073888</v>
      </c>
      <c r="E18" s="11">
        <f t="shared" si="0"/>
        <v>49770.418770072</v>
      </c>
      <c r="F18" s="11">
        <f t="shared" si="0"/>
        <v>214781.46728623201</v>
      </c>
      <c r="G18" s="27" t="e">
        <f>(F18/#REF!)*100</f>
        <v>#REF!</v>
      </c>
      <c r="H18" s="12"/>
    </row>
    <row r="19" spans="1:8" s="2" customFormat="1" ht="12.75">
      <c r="A19" s="13" t="s">
        <v>11</v>
      </c>
      <c r="B19" s="14">
        <v>0.6</v>
      </c>
      <c r="C19" s="11">
        <v>224835.2</v>
      </c>
      <c r="D19" s="11">
        <f t="shared" si="0"/>
        <v>432851.28809472005</v>
      </c>
      <c r="E19" s="11">
        <f t="shared" si="0"/>
        <v>29862.251527679997</v>
      </c>
      <c r="F19" s="11">
        <f t="shared" si="0"/>
        <v>128868.88151808002</v>
      </c>
      <c r="G19" s="27" t="e">
        <f>(F19/#REF!)*100</f>
        <v>#REF!</v>
      </c>
      <c r="H19" s="12"/>
    </row>
    <row r="20" spans="1:8" s="2" customFormat="1" ht="12.75">
      <c r="A20" s="13" t="s">
        <v>12</v>
      </c>
      <c r="B20" s="14">
        <v>0.8</v>
      </c>
      <c r="C20" s="11">
        <v>299780.27</v>
      </c>
      <c r="D20" s="11">
        <f t="shared" si="0"/>
        <v>577135.0572102721</v>
      </c>
      <c r="E20" s="11">
        <f t="shared" si="0"/>
        <v>39816.335812968</v>
      </c>
      <c r="F20" s="11">
        <f t="shared" si="0"/>
        <v>171825.177268008</v>
      </c>
      <c r="G20" s="27" t="e">
        <f>(F20/#REF!)*100</f>
        <v>#REF!</v>
      </c>
      <c r="H20" s="12"/>
    </row>
    <row r="21" spans="1:8" s="2" customFormat="1" ht="12.75">
      <c r="A21" s="13" t="s">
        <v>13</v>
      </c>
      <c r="B21" s="14">
        <v>0.6</v>
      </c>
      <c r="C21" s="11">
        <v>224835.2</v>
      </c>
      <c r="D21" s="11">
        <f t="shared" si="0"/>
        <v>432851.28809472005</v>
      </c>
      <c r="E21" s="11">
        <f t="shared" si="0"/>
        <v>29862.251527679997</v>
      </c>
      <c r="F21" s="11">
        <f t="shared" si="0"/>
        <v>128868.88151808002</v>
      </c>
      <c r="G21" s="27" t="e">
        <f>(F21/#REF!)*100</f>
        <v>#REF!</v>
      </c>
      <c r="H21" s="12"/>
    </row>
    <row r="22" spans="1:8" s="2" customFormat="1" ht="12.75">
      <c r="A22" s="13" t="s">
        <v>14</v>
      </c>
      <c r="B22" s="14">
        <v>0.6</v>
      </c>
      <c r="C22" s="11">
        <v>224835.2</v>
      </c>
      <c r="D22" s="11">
        <f t="shared" si="0"/>
        <v>432851.28809472005</v>
      </c>
      <c r="E22" s="11">
        <f t="shared" si="0"/>
        <v>29862.251527679997</v>
      </c>
      <c r="F22" s="11">
        <f t="shared" si="0"/>
        <v>128868.88151808002</v>
      </c>
      <c r="G22" s="27" t="e">
        <f>(F22/#REF!)*100</f>
        <v>#REF!</v>
      </c>
      <c r="H22" s="12"/>
    </row>
    <row r="23" spans="1:8" s="2" customFormat="1" ht="12.75">
      <c r="A23" s="13" t="s">
        <v>15</v>
      </c>
      <c r="B23" s="14">
        <v>0.6</v>
      </c>
      <c r="C23" s="11">
        <v>224835.2</v>
      </c>
      <c r="D23" s="11">
        <f t="shared" si="0"/>
        <v>432851.28809472005</v>
      </c>
      <c r="E23" s="11">
        <f t="shared" si="0"/>
        <v>29862.251527679997</v>
      </c>
      <c r="F23" s="11">
        <f t="shared" si="0"/>
        <v>128868.88151808002</v>
      </c>
      <c r="G23" s="27" t="e">
        <f>(F23/#REF!)*100</f>
        <v>#REF!</v>
      </c>
      <c r="H23" s="12"/>
    </row>
    <row r="24" spans="1:8" s="2" customFormat="1" ht="12.75">
      <c r="A24" s="13" t="s">
        <v>16</v>
      </c>
      <c r="B24" s="14">
        <v>0.6</v>
      </c>
      <c r="C24" s="11">
        <v>224835.2</v>
      </c>
      <c r="D24" s="11">
        <f t="shared" si="0"/>
        <v>432851.28809472005</v>
      </c>
      <c r="E24" s="11">
        <f t="shared" si="0"/>
        <v>29862.251527679997</v>
      </c>
      <c r="F24" s="11">
        <f t="shared" si="0"/>
        <v>128868.88151808002</v>
      </c>
      <c r="G24" s="27" t="e">
        <f>(F24/#REF!)*100</f>
        <v>#REF!</v>
      </c>
      <c r="H24" s="12"/>
    </row>
    <row r="25" spans="1:8" s="2" customFormat="1" ht="12.75">
      <c r="A25" s="13" t="s">
        <v>17</v>
      </c>
      <c r="B25" s="14">
        <v>0.6</v>
      </c>
      <c r="C25" s="11">
        <v>224835.2</v>
      </c>
      <c r="D25" s="11">
        <f t="shared" si="0"/>
        <v>432851.28809472005</v>
      </c>
      <c r="E25" s="11">
        <f t="shared" si="0"/>
        <v>29862.251527679997</v>
      </c>
      <c r="F25" s="11">
        <f t="shared" si="0"/>
        <v>128868.88151808002</v>
      </c>
      <c r="G25" s="27" t="e">
        <f>(F25/#REF!)*100</f>
        <v>#REF!</v>
      </c>
      <c r="H25" s="12"/>
    </row>
    <row r="26" spans="1:8" s="2" customFormat="1" ht="12.75">
      <c r="A26" s="13" t="s">
        <v>18</v>
      </c>
      <c r="B26" s="14">
        <v>0.6</v>
      </c>
      <c r="C26" s="11">
        <v>224835.2</v>
      </c>
      <c r="D26" s="11">
        <f t="shared" si="0"/>
        <v>432851.28809472005</v>
      </c>
      <c r="E26" s="11">
        <f t="shared" si="0"/>
        <v>29862.251527679997</v>
      </c>
      <c r="F26" s="11">
        <f t="shared" si="0"/>
        <v>128868.88151808002</v>
      </c>
      <c r="G26" s="27" t="e">
        <f>(F26/#REF!)*100</f>
        <v>#REF!</v>
      </c>
      <c r="H26" s="12"/>
    </row>
    <row r="27" spans="1:8" s="2" customFormat="1" ht="12.75">
      <c r="A27" s="13" t="s">
        <v>19</v>
      </c>
      <c r="B27" s="14">
        <v>0.6</v>
      </c>
      <c r="C27" s="11">
        <v>224835.2</v>
      </c>
      <c r="D27" s="11">
        <f t="shared" si="0"/>
        <v>432851.28809472005</v>
      </c>
      <c r="E27" s="11">
        <f t="shared" si="0"/>
        <v>29862.251527679997</v>
      </c>
      <c r="F27" s="11">
        <f t="shared" si="0"/>
        <v>128868.88151808002</v>
      </c>
      <c r="G27" s="27" t="e">
        <f>(F27/#REF!)*100</f>
        <v>#REF!</v>
      </c>
      <c r="H27" s="12"/>
    </row>
    <row r="28" spans="1:8" s="2" customFormat="1" ht="12.75">
      <c r="A28" s="13" t="s">
        <v>20</v>
      </c>
      <c r="B28" s="14">
        <v>3</v>
      </c>
      <c r="C28" s="11">
        <v>1199121.06</v>
      </c>
      <c r="D28" s="11">
        <f t="shared" si="0"/>
        <v>2308540.1903372165</v>
      </c>
      <c r="E28" s="11">
        <f t="shared" si="0"/>
        <v>159265.340595504</v>
      </c>
      <c r="F28" s="11">
        <f t="shared" si="0"/>
        <v>687300.6976086241</v>
      </c>
      <c r="G28" s="27" t="e">
        <f>(F28/#REF!)*100</f>
        <v>#REF!</v>
      </c>
      <c r="H28" s="12"/>
    </row>
    <row r="29" spans="1:8" s="2" customFormat="1" ht="12.75">
      <c r="A29" s="13" t="s">
        <v>21</v>
      </c>
      <c r="B29" s="14">
        <v>1.2</v>
      </c>
      <c r="C29" s="11">
        <v>449670.39</v>
      </c>
      <c r="D29" s="11">
        <f t="shared" si="0"/>
        <v>865702.5569375041</v>
      </c>
      <c r="E29" s="11">
        <f t="shared" si="0"/>
        <v>59724.501727176</v>
      </c>
      <c r="F29" s="11">
        <f t="shared" si="0"/>
        <v>257737.757304456</v>
      </c>
      <c r="G29" s="27" t="e">
        <f>(F29/#REF!)*100</f>
        <v>#REF!</v>
      </c>
      <c r="H29" s="12"/>
    </row>
    <row r="30" spans="1:8" s="2" customFormat="1" ht="12.75">
      <c r="A30" s="13" t="s">
        <v>22</v>
      </c>
      <c r="B30" s="14">
        <v>2</v>
      </c>
      <c r="C30" s="11">
        <v>749450.66</v>
      </c>
      <c r="D30" s="11">
        <f t="shared" si="0"/>
        <v>1442837.614147776</v>
      </c>
      <c r="E30" s="11">
        <f t="shared" si="0"/>
        <v>99540.837540144</v>
      </c>
      <c r="F30" s="11">
        <f t="shared" si="0"/>
        <v>429562.93457246403</v>
      </c>
      <c r="G30" s="27" t="e">
        <f>(F30/#REF!)*100</f>
        <v>#REF!</v>
      </c>
      <c r="H30" s="12"/>
    </row>
    <row r="31" spans="1:8" s="2" customFormat="1" ht="12.75">
      <c r="A31" s="13" t="s">
        <v>23</v>
      </c>
      <c r="B31" s="14">
        <v>1.4</v>
      </c>
      <c r="C31" s="11">
        <v>524615.46</v>
      </c>
      <c r="D31" s="11">
        <f t="shared" si="0"/>
        <v>1009986.3260530559</v>
      </c>
      <c r="E31" s="11">
        <f t="shared" si="0"/>
        <v>69678.586012464</v>
      </c>
      <c r="F31" s="11">
        <f t="shared" si="0"/>
        <v>300694.05305438396</v>
      </c>
      <c r="G31" s="27" t="e">
        <f>(F31/#REF!)*100</f>
        <v>#REF!</v>
      </c>
      <c r="H31" s="12"/>
    </row>
    <row r="32" spans="1:8" s="2" customFormat="1" ht="12.75">
      <c r="A32" s="13" t="s">
        <v>24</v>
      </c>
      <c r="B32" s="14">
        <v>0.6</v>
      </c>
      <c r="C32" s="11">
        <v>224835.2</v>
      </c>
      <c r="D32" s="11">
        <f t="shared" si="0"/>
        <v>432851.28809472005</v>
      </c>
      <c r="E32" s="11">
        <f t="shared" si="0"/>
        <v>29862.251527679997</v>
      </c>
      <c r="F32" s="11">
        <f t="shared" si="0"/>
        <v>128868.88151808002</v>
      </c>
      <c r="G32" s="27" t="e">
        <f>(F32/#REF!)*100</f>
        <v>#REF!</v>
      </c>
      <c r="H32" s="12"/>
    </row>
    <row r="33" spans="1:8" s="2" customFormat="1" ht="12.75">
      <c r="A33" s="13" t="s">
        <v>25</v>
      </c>
      <c r="B33" s="14">
        <v>1</v>
      </c>
      <c r="C33" s="11">
        <v>449670.39</v>
      </c>
      <c r="D33" s="11">
        <f t="shared" si="0"/>
        <v>865702.5569375041</v>
      </c>
      <c r="E33" s="11">
        <f t="shared" si="0"/>
        <v>59724.501727176</v>
      </c>
      <c r="F33" s="11">
        <f t="shared" si="0"/>
        <v>257737.757304456</v>
      </c>
      <c r="G33" s="27" t="e">
        <f>(F33/#REF!)*100</f>
        <v>#REF!</v>
      </c>
      <c r="H33" s="12"/>
    </row>
    <row r="34" spans="1:8" s="2" customFormat="1" ht="12.75">
      <c r="A34" s="13" t="s">
        <v>26</v>
      </c>
      <c r="B34" s="14">
        <v>1.2</v>
      </c>
      <c r="C34" s="11">
        <v>524615.46</v>
      </c>
      <c r="D34" s="11">
        <f t="shared" si="0"/>
        <v>1009986.3260530559</v>
      </c>
      <c r="E34" s="11">
        <f t="shared" si="0"/>
        <v>69678.586012464</v>
      </c>
      <c r="F34" s="11">
        <f t="shared" si="0"/>
        <v>300694.05305438396</v>
      </c>
      <c r="G34" s="27" t="e">
        <f>(F34/#REF!)*100</f>
        <v>#REF!</v>
      </c>
      <c r="H34" s="12"/>
    </row>
    <row r="35" spans="1:8" s="2" customFormat="1" ht="12.75">
      <c r="A35" s="13" t="s">
        <v>27</v>
      </c>
      <c r="B35" s="14">
        <v>4</v>
      </c>
      <c r="C35" s="11">
        <v>2099834.69</v>
      </c>
      <c r="D35" s="11">
        <f t="shared" si="0"/>
        <v>4042588.3062459836</v>
      </c>
      <c r="E35" s="11">
        <f t="shared" si="0"/>
        <v>278896.68379029597</v>
      </c>
      <c r="F35" s="11">
        <f t="shared" si="0"/>
        <v>1203563.0892011758</v>
      </c>
      <c r="G35" s="27" t="e">
        <f>(F35/#REF!)*100</f>
        <v>#REF!</v>
      </c>
      <c r="H35" s="12"/>
    </row>
    <row r="36" spans="1:7" s="2" customFormat="1" ht="12.75">
      <c r="A36" s="56" t="s">
        <v>28</v>
      </c>
      <c r="B36" s="57"/>
      <c r="C36" s="6">
        <f>SUM(C12:C35)</f>
        <v>11318077.83</v>
      </c>
      <c r="D36" s="6">
        <f>SUM(D12:D35)</f>
        <v>21789491.00261789</v>
      </c>
      <c r="E36" s="6">
        <f>SUM(E12:E35)</f>
        <v>1503248.9884560718</v>
      </c>
      <c r="F36" s="6">
        <f>SUM(F12:F35)</f>
        <v>6487187.197052232</v>
      </c>
      <c r="G36" s="27" t="e">
        <f>(F36/#REF!)*100</f>
        <v>#REF!</v>
      </c>
    </row>
    <row r="37" spans="1:7" s="2" customFormat="1" ht="12.75">
      <c r="A37" s="58" t="s">
        <v>38</v>
      </c>
      <c r="B37" s="58"/>
      <c r="C37" s="58"/>
      <c r="D37" s="58"/>
      <c r="E37" s="58"/>
      <c r="F37" s="58"/>
      <c r="G37" s="58"/>
    </row>
    <row r="38" spans="1:7" s="2" customFormat="1" ht="12.75">
      <c r="A38" s="17" t="s">
        <v>36</v>
      </c>
      <c r="B38" s="17"/>
      <c r="C38" s="17"/>
      <c r="D38" s="17"/>
      <c r="E38" s="17"/>
      <c r="F38" s="17"/>
      <c r="G38" s="17"/>
    </row>
    <row r="39" spans="1:7" s="2" customFormat="1" ht="24.75" customHeight="1">
      <c r="A39" s="58" t="s">
        <v>41</v>
      </c>
      <c r="B39" s="58"/>
      <c r="C39" s="58"/>
      <c r="D39" s="58"/>
      <c r="E39" s="58"/>
      <c r="F39" s="58"/>
      <c r="G39" s="58"/>
    </row>
    <row r="40" spans="1:7" s="2" customFormat="1" ht="13.5" customHeight="1">
      <c r="A40" s="21" t="s">
        <v>52</v>
      </c>
      <c r="B40" s="21"/>
      <c r="C40" s="21"/>
      <c r="D40" s="21"/>
      <c r="E40" s="21"/>
      <c r="F40" s="21"/>
      <c r="G40" s="21"/>
    </row>
    <row r="41" spans="1:7" s="2" customFormat="1" ht="12.75">
      <c r="A41" s="58" t="s">
        <v>48</v>
      </c>
      <c r="B41" s="58"/>
      <c r="C41" s="58"/>
      <c r="D41" s="58"/>
      <c r="E41" s="58"/>
      <c r="F41" s="58"/>
      <c r="G41" s="58"/>
    </row>
    <row r="42" spans="1:7" s="2" customFormat="1" ht="12.75">
      <c r="A42" s="21" t="s">
        <v>40</v>
      </c>
      <c r="B42" s="21"/>
      <c r="C42" s="21"/>
      <c r="D42" s="21"/>
      <c r="E42" s="21"/>
      <c r="F42" s="21"/>
      <c r="G42" s="21"/>
    </row>
    <row r="43" spans="1:7" s="2" customFormat="1" ht="14.25" customHeight="1">
      <c r="A43" s="59" t="s">
        <v>46</v>
      </c>
      <c r="B43" s="59"/>
      <c r="C43" s="59"/>
      <c r="D43" s="59"/>
      <c r="E43" s="59"/>
      <c r="F43" s="59"/>
      <c r="G43" s="59"/>
    </row>
    <row r="44" spans="1:7" s="2" customFormat="1" ht="14.25" customHeight="1">
      <c r="A44" s="28"/>
      <c r="B44" s="28"/>
      <c r="C44" s="28"/>
      <c r="D44" s="28"/>
      <c r="E44" s="28"/>
      <c r="F44" s="28"/>
      <c r="G44" s="28"/>
    </row>
    <row r="45" s="2" customFormat="1" ht="12" customHeight="1">
      <c r="A45" s="2" t="s">
        <v>29</v>
      </c>
    </row>
    <row r="46" spans="1:4" s="2" customFormat="1" ht="12.75">
      <c r="A46" s="2" t="s">
        <v>47</v>
      </c>
      <c r="D46" s="33"/>
    </row>
    <row r="47" s="2" customFormat="1" ht="12.75">
      <c r="D47" s="33"/>
    </row>
    <row r="48" s="2" customFormat="1" ht="12.75">
      <c r="D48" s="33"/>
    </row>
    <row r="49" s="2" customFormat="1" ht="12.75">
      <c r="D49" s="33"/>
    </row>
    <row r="50" spans="3:7" ht="14.25">
      <c r="C50" s="30"/>
      <c r="D50" s="31"/>
      <c r="E50" s="31"/>
      <c r="F50" s="31"/>
      <c r="G50" s="32"/>
    </row>
    <row r="51" spans="1:7" ht="14.25">
      <c r="A51" s="18" t="s">
        <v>49</v>
      </c>
      <c r="C51" s="30"/>
      <c r="D51" s="31"/>
      <c r="E51" s="31"/>
      <c r="F51" s="31"/>
      <c r="G51" s="32"/>
    </row>
    <row r="52" spans="1:7" ht="14.25">
      <c r="A52" s="18" t="s">
        <v>30</v>
      </c>
      <c r="C52" s="30"/>
      <c r="D52" s="31"/>
      <c r="E52" s="31"/>
      <c r="F52" s="31"/>
      <c r="G52" s="32"/>
    </row>
    <row r="53" spans="3:7" ht="14.25">
      <c r="C53" s="29"/>
      <c r="D53"/>
      <c r="E53"/>
      <c r="F53"/>
      <c r="G53"/>
    </row>
    <row r="54" s="19" customFormat="1" ht="15">
      <c r="A54" s="19" t="s">
        <v>44</v>
      </c>
    </row>
    <row r="55" s="19" customFormat="1" ht="15">
      <c r="A55" s="20" t="s">
        <v>45</v>
      </c>
    </row>
  </sheetData>
  <sheetProtection/>
  <mergeCells count="17">
    <mergeCell ref="A36:B36"/>
    <mergeCell ref="A37:G37"/>
    <mergeCell ref="A39:G39"/>
    <mergeCell ref="A41:G41"/>
    <mergeCell ref="A43:G43"/>
    <mergeCell ref="A7:B7"/>
    <mergeCell ref="C7:C8"/>
    <mergeCell ref="A8:B8"/>
    <mergeCell ref="A9:B9"/>
    <mergeCell ref="A10:A11"/>
    <mergeCell ref="B10:B11"/>
    <mergeCell ref="A1:A3"/>
    <mergeCell ref="B1:G1"/>
    <mergeCell ref="B2:G2"/>
    <mergeCell ref="B3:G3"/>
    <mergeCell ref="A4:G4"/>
    <mergeCell ref="A5:G5"/>
  </mergeCells>
  <conditionalFormatting sqref="C9:G9">
    <cfRule type="cellIs" priority="1" dxfId="0" operator="lessThan" stopIfTrue="1">
      <formula>0</formula>
    </cfRule>
  </conditionalFormatting>
  <printOptions/>
  <pageMargins left="0.5905511811023623" right="0.5905511811023623" top="0.3937007874015748" bottom="0.1968503937007874" header="0.5118110236220472" footer="0.5118110236220472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showGridLines="0" view="pageBreakPreview" zoomScaleSheetLayoutView="100" zoomScalePageLayoutView="0" workbookViewId="0" topLeftCell="A1">
      <selection activeCell="F9" sqref="F9"/>
    </sheetView>
  </sheetViews>
  <sheetFormatPr defaultColWidth="10.28125" defaultRowHeight="12.75"/>
  <cols>
    <col min="1" max="1" width="21.421875" style="18" customWidth="1"/>
    <col min="2" max="2" width="12.140625" style="18" customWidth="1"/>
    <col min="3" max="3" width="15.421875" style="18" customWidth="1"/>
    <col min="4" max="4" width="15.57421875" style="18" customWidth="1"/>
    <col min="5" max="5" width="15.00390625" style="18" customWidth="1"/>
    <col min="6" max="6" width="14.421875" style="18" customWidth="1"/>
    <col min="7" max="7" width="14.140625" style="18" hidden="1" customWidth="1"/>
    <col min="8" max="8" width="12.421875" style="18" customWidth="1"/>
    <col min="9" max="16384" width="10.28125" style="18" customWidth="1"/>
  </cols>
  <sheetData>
    <row r="1" spans="1:7" s="1" customFormat="1" ht="19.5" customHeight="1">
      <c r="A1" s="40"/>
      <c r="B1" s="41" t="s">
        <v>37</v>
      </c>
      <c r="C1" s="42"/>
      <c r="D1" s="42"/>
      <c r="E1" s="42"/>
      <c r="F1" s="42"/>
      <c r="G1" s="43"/>
    </row>
    <row r="2" spans="1:7" s="1" customFormat="1" ht="19.5" customHeight="1">
      <c r="A2" s="40"/>
      <c r="B2" s="44" t="s">
        <v>35</v>
      </c>
      <c r="C2" s="45"/>
      <c r="D2" s="45"/>
      <c r="E2" s="45"/>
      <c r="F2" s="45"/>
      <c r="G2" s="46"/>
    </row>
    <row r="3" spans="1:7" s="1" customFormat="1" ht="19.5" customHeight="1">
      <c r="A3" s="40"/>
      <c r="B3" s="47" t="s">
        <v>55</v>
      </c>
      <c r="C3" s="48"/>
      <c r="D3" s="48"/>
      <c r="E3" s="48"/>
      <c r="F3" s="48"/>
      <c r="G3" s="49"/>
    </row>
    <row r="4" spans="1:7" s="2" customFormat="1" ht="30.75" customHeight="1">
      <c r="A4" s="50" t="s">
        <v>42</v>
      </c>
      <c r="B4" s="51"/>
      <c r="C4" s="51"/>
      <c r="D4" s="51"/>
      <c r="E4" s="51"/>
      <c r="F4" s="51"/>
      <c r="G4" s="52"/>
    </row>
    <row r="5" spans="1:7" s="2" customFormat="1" ht="36" customHeight="1">
      <c r="A5" s="53" t="s">
        <v>39</v>
      </c>
      <c r="B5" s="54"/>
      <c r="C5" s="54"/>
      <c r="D5" s="54"/>
      <c r="E5" s="54"/>
      <c r="F5" s="54"/>
      <c r="G5" s="55"/>
    </row>
    <row r="6" spans="1:7" s="25" customFormat="1" ht="12" customHeight="1">
      <c r="A6" s="22"/>
      <c r="B6" s="23"/>
      <c r="C6" s="24"/>
      <c r="D6" s="26" t="s">
        <v>53</v>
      </c>
      <c r="E6" s="26" t="s">
        <v>53</v>
      </c>
      <c r="F6" s="26" t="s">
        <v>53</v>
      </c>
      <c r="G6" s="26"/>
    </row>
    <row r="7" spans="1:7" s="2" customFormat="1" ht="12.75">
      <c r="A7" s="60" t="s">
        <v>0</v>
      </c>
      <c r="B7" s="61"/>
      <c r="C7" s="62" t="s">
        <v>43</v>
      </c>
      <c r="D7" s="3">
        <v>41708</v>
      </c>
      <c r="E7" s="3">
        <v>41718</v>
      </c>
      <c r="F7" s="3">
        <v>41726</v>
      </c>
      <c r="G7" s="3"/>
    </row>
    <row r="8" spans="1:7" s="2" customFormat="1" ht="14.25">
      <c r="A8" s="64" t="s">
        <v>1</v>
      </c>
      <c r="B8" s="65"/>
      <c r="C8" s="63"/>
      <c r="D8" s="34">
        <v>1.3689</v>
      </c>
      <c r="E8" s="35">
        <v>0.1966</v>
      </c>
      <c r="F8" s="36">
        <v>1.1576</v>
      </c>
      <c r="G8" s="4"/>
    </row>
    <row r="9" spans="1:7" s="2" customFormat="1" ht="12.75">
      <c r="A9" s="64" t="s">
        <v>2</v>
      </c>
      <c r="B9" s="65"/>
      <c r="C9" s="5"/>
      <c r="D9" s="6">
        <f>SUM(D8-1)*100</f>
        <v>36.89</v>
      </c>
      <c r="E9" s="6">
        <f>SUM(E8-1)*100</f>
        <v>-80.34</v>
      </c>
      <c r="F9" s="6">
        <f>SUM(F8-1)*100</f>
        <v>15.759999999999996</v>
      </c>
      <c r="G9" s="6"/>
    </row>
    <row r="10" spans="1:7" s="2" customFormat="1" ht="31.5" customHeight="1">
      <c r="A10" s="66" t="s">
        <v>3</v>
      </c>
      <c r="B10" s="38" t="s">
        <v>51</v>
      </c>
      <c r="C10" s="7" t="s">
        <v>31</v>
      </c>
      <c r="D10" s="7" t="s">
        <v>32</v>
      </c>
      <c r="E10" s="7" t="s">
        <v>33</v>
      </c>
      <c r="F10" s="7" t="s">
        <v>34</v>
      </c>
      <c r="G10" s="7"/>
    </row>
    <row r="11" spans="1:7" s="2" customFormat="1" ht="15" customHeight="1">
      <c r="A11" s="66"/>
      <c r="B11" s="39"/>
      <c r="C11" s="8">
        <v>41698</v>
      </c>
      <c r="D11" s="9">
        <v>41708</v>
      </c>
      <c r="E11" s="9">
        <v>41718</v>
      </c>
      <c r="F11" s="9">
        <v>41726</v>
      </c>
      <c r="G11" s="9"/>
    </row>
    <row r="12" spans="1:8" s="2" customFormat="1" ht="12.75">
      <c r="A12" s="10" t="s">
        <v>4</v>
      </c>
      <c r="B12" s="14">
        <v>0.6</v>
      </c>
      <c r="C12" s="11">
        <v>162714.98</v>
      </c>
      <c r="D12" s="11">
        <f aca="true" t="shared" si="0" ref="D12:F35">($C12*D$8)-($C12*D$8*20%)-((($C12*D$8)-($C12*D$8*20%))*1%)</f>
        <v>176410.504608624</v>
      </c>
      <c r="E12" s="11">
        <f t="shared" si="0"/>
        <v>25335.893933856</v>
      </c>
      <c r="F12" s="11">
        <f t="shared" si="0"/>
        <v>149180.217791616</v>
      </c>
      <c r="G12" s="27" t="e">
        <f>(F12/#REF!)*100</f>
        <v>#REF!</v>
      </c>
      <c r="H12" s="12"/>
    </row>
    <row r="13" spans="1:10" s="2" customFormat="1" ht="12.75">
      <c r="A13" s="13" t="s">
        <v>5</v>
      </c>
      <c r="B13" s="14">
        <v>3.2</v>
      </c>
      <c r="C13" s="11">
        <v>867813.2</v>
      </c>
      <c r="D13" s="11">
        <f t="shared" si="0"/>
        <v>940855.99566816</v>
      </c>
      <c r="E13" s="11">
        <f t="shared" si="0"/>
        <v>135124.76349504</v>
      </c>
      <c r="F13" s="11">
        <f t="shared" si="0"/>
        <v>795627.80377344</v>
      </c>
      <c r="G13" s="27" t="e">
        <f>(F13/#REF!)*100</f>
        <v>#REF!</v>
      </c>
      <c r="H13" s="15"/>
      <c r="J13" s="12"/>
    </row>
    <row r="14" spans="1:8" s="2" customFormat="1" ht="12.75">
      <c r="A14" s="13" t="s">
        <v>6</v>
      </c>
      <c r="B14" s="14">
        <v>0.6</v>
      </c>
      <c r="C14" s="11">
        <v>162714.98</v>
      </c>
      <c r="D14" s="11">
        <f t="shared" si="0"/>
        <v>176410.504608624</v>
      </c>
      <c r="E14" s="11">
        <f t="shared" si="0"/>
        <v>25335.893933856</v>
      </c>
      <c r="F14" s="11">
        <f t="shared" si="0"/>
        <v>149180.217791616</v>
      </c>
      <c r="G14" s="27" t="e">
        <f>(F14/#REF!)*100</f>
        <v>#REF!</v>
      </c>
      <c r="H14" s="16"/>
    </row>
    <row r="15" spans="1:8" s="2" customFormat="1" ht="12.75">
      <c r="A15" s="13" t="s">
        <v>7</v>
      </c>
      <c r="B15" s="14">
        <v>0.6</v>
      </c>
      <c r="C15" s="11">
        <v>162714.98</v>
      </c>
      <c r="D15" s="11">
        <f t="shared" si="0"/>
        <v>176410.504608624</v>
      </c>
      <c r="E15" s="11">
        <f t="shared" si="0"/>
        <v>25335.893933856</v>
      </c>
      <c r="F15" s="11">
        <f t="shared" si="0"/>
        <v>149180.217791616</v>
      </c>
      <c r="G15" s="27" t="e">
        <f>(F15/#REF!)*100</f>
        <v>#REF!</v>
      </c>
      <c r="H15" s="12"/>
    </row>
    <row r="16" spans="1:8" s="2" customFormat="1" ht="12.75">
      <c r="A16" s="13" t="s">
        <v>8</v>
      </c>
      <c r="B16" s="14">
        <v>1.2</v>
      </c>
      <c r="C16" s="11">
        <v>325429.95</v>
      </c>
      <c r="D16" s="11">
        <f t="shared" si="0"/>
        <v>352820.99837556</v>
      </c>
      <c r="E16" s="11">
        <f t="shared" si="0"/>
        <v>50671.78631064</v>
      </c>
      <c r="F16" s="11">
        <f t="shared" si="0"/>
        <v>298360.42641504</v>
      </c>
      <c r="G16" s="27" t="e">
        <f>(F16/#REF!)*100</f>
        <v>#REF!</v>
      </c>
      <c r="H16" s="12"/>
    </row>
    <row r="17" spans="1:8" s="2" customFormat="1" ht="12.75">
      <c r="A17" s="13" t="s">
        <v>9</v>
      </c>
      <c r="B17" s="14">
        <v>0.8</v>
      </c>
      <c r="C17" s="11">
        <v>216953.3</v>
      </c>
      <c r="D17" s="11">
        <f t="shared" si="0"/>
        <v>235213.99891704</v>
      </c>
      <c r="E17" s="11">
        <f t="shared" si="0"/>
        <v>33781.19087376</v>
      </c>
      <c r="F17" s="11">
        <f t="shared" si="0"/>
        <v>198906.95094336</v>
      </c>
      <c r="G17" s="27" t="e">
        <f>(F17/#REF!)*100</f>
        <v>#REF!</v>
      </c>
      <c r="H17" s="12"/>
    </row>
    <row r="18" spans="1:8" s="2" customFormat="1" ht="12.75">
      <c r="A18" s="13" t="s">
        <v>10</v>
      </c>
      <c r="B18" s="14">
        <v>1</v>
      </c>
      <c r="C18" s="11">
        <v>271191.62</v>
      </c>
      <c r="D18" s="11">
        <f t="shared" si="0"/>
        <v>294017.493225456</v>
      </c>
      <c r="E18" s="11">
        <f t="shared" si="0"/>
        <v>42226.487813663996</v>
      </c>
      <c r="F18" s="11">
        <f t="shared" si="0"/>
        <v>248633.684095104</v>
      </c>
      <c r="G18" s="27" t="e">
        <f>(F18/#REF!)*100</f>
        <v>#REF!</v>
      </c>
      <c r="H18" s="12"/>
    </row>
    <row r="19" spans="1:8" s="2" customFormat="1" ht="12.75">
      <c r="A19" s="13" t="s">
        <v>11</v>
      </c>
      <c r="B19" s="14">
        <v>0.6</v>
      </c>
      <c r="C19" s="11">
        <v>162714.98</v>
      </c>
      <c r="D19" s="11">
        <f t="shared" si="0"/>
        <v>176410.504608624</v>
      </c>
      <c r="E19" s="11">
        <f t="shared" si="0"/>
        <v>25335.893933856</v>
      </c>
      <c r="F19" s="11">
        <f t="shared" si="0"/>
        <v>149180.217791616</v>
      </c>
      <c r="G19" s="27" t="e">
        <f>(F19/#REF!)*100</f>
        <v>#REF!</v>
      </c>
      <c r="H19" s="12"/>
    </row>
    <row r="20" spans="1:8" s="2" customFormat="1" ht="12.75">
      <c r="A20" s="13" t="s">
        <v>12</v>
      </c>
      <c r="B20" s="14">
        <v>0.8</v>
      </c>
      <c r="C20" s="11">
        <v>216953.3</v>
      </c>
      <c r="D20" s="11">
        <f t="shared" si="0"/>
        <v>235213.99891704</v>
      </c>
      <c r="E20" s="11">
        <f t="shared" si="0"/>
        <v>33781.19087376</v>
      </c>
      <c r="F20" s="11">
        <f t="shared" si="0"/>
        <v>198906.95094336</v>
      </c>
      <c r="G20" s="27" t="e">
        <f>(F20/#REF!)*100</f>
        <v>#REF!</v>
      </c>
      <c r="H20" s="12"/>
    </row>
    <row r="21" spans="1:8" s="2" customFormat="1" ht="12.75">
      <c r="A21" s="13" t="s">
        <v>13</v>
      </c>
      <c r="B21" s="14">
        <v>0.6</v>
      </c>
      <c r="C21" s="11">
        <v>162714.98</v>
      </c>
      <c r="D21" s="11">
        <f t="shared" si="0"/>
        <v>176410.504608624</v>
      </c>
      <c r="E21" s="11">
        <f t="shared" si="0"/>
        <v>25335.893933856</v>
      </c>
      <c r="F21" s="11">
        <f t="shared" si="0"/>
        <v>149180.217791616</v>
      </c>
      <c r="G21" s="27" t="e">
        <f>(F21/#REF!)*100</f>
        <v>#REF!</v>
      </c>
      <c r="H21" s="12"/>
    </row>
    <row r="22" spans="1:8" s="2" customFormat="1" ht="12.75">
      <c r="A22" s="13" t="s">
        <v>14</v>
      </c>
      <c r="B22" s="14">
        <v>0.6</v>
      </c>
      <c r="C22" s="11">
        <v>162714.98</v>
      </c>
      <c r="D22" s="11">
        <f t="shared" si="0"/>
        <v>176410.504608624</v>
      </c>
      <c r="E22" s="11">
        <f t="shared" si="0"/>
        <v>25335.893933856</v>
      </c>
      <c r="F22" s="11">
        <f t="shared" si="0"/>
        <v>149180.217791616</v>
      </c>
      <c r="G22" s="27" t="e">
        <f>(F22/#REF!)*100</f>
        <v>#REF!</v>
      </c>
      <c r="H22" s="12"/>
    </row>
    <row r="23" spans="1:8" s="2" customFormat="1" ht="12.75">
      <c r="A23" s="13" t="s">
        <v>15</v>
      </c>
      <c r="B23" s="14">
        <v>0.6</v>
      </c>
      <c r="C23" s="11">
        <v>162714.98</v>
      </c>
      <c r="D23" s="11">
        <f t="shared" si="0"/>
        <v>176410.504608624</v>
      </c>
      <c r="E23" s="11">
        <f t="shared" si="0"/>
        <v>25335.893933856</v>
      </c>
      <c r="F23" s="11">
        <f t="shared" si="0"/>
        <v>149180.217791616</v>
      </c>
      <c r="G23" s="27" t="e">
        <f>(F23/#REF!)*100</f>
        <v>#REF!</v>
      </c>
      <c r="H23" s="12"/>
    </row>
    <row r="24" spans="1:8" s="2" customFormat="1" ht="12.75">
      <c r="A24" s="13" t="s">
        <v>16</v>
      </c>
      <c r="B24" s="14">
        <v>0.6</v>
      </c>
      <c r="C24" s="11">
        <v>162714.98</v>
      </c>
      <c r="D24" s="11">
        <f t="shared" si="0"/>
        <v>176410.504608624</v>
      </c>
      <c r="E24" s="11">
        <f t="shared" si="0"/>
        <v>25335.893933856</v>
      </c>
      <c r="F24" s="11">
        <f t="shared" si="0"/>
        <v>149180.217791616</v>
      </c>
      <c r="G24" s="27" t="e">
        <f>(F24/#REF!)*100</f>
        <v>#REF!</v>
      </c>
      <c r="H24" s="12"/>
    </row>
    <row r="25" spans="1:8" s="2" customFormat="1" ht="12.75">
      <c r="A25" s="13" t="s">
        <v>17</v>
      </c>
      <c r="B25" s="14">
        <v>0.6</v>
      </c>
      <c r="C25" s="11">
        <v>162714.98</v>
      </c>
      <c r="D25" s="11">
        <f t="shared" si="0"/>
        <v>176410.504608624</v>
      </c>
      <c r="E25" s="11">
        <f t="shared" si="0"/>
        <v>25335.893933856</v>
      </c>
      <c r="F25" s="11">
        <f t="shared" si="0"/>
        <v>149180.217791616</v>
      </c>
      <c r="G25" s="27" t="e">
        <f>(F25/#REF!)*100</f>
        <v>#REF!</v>
      </c>
      <c r="H25" s="12"/>
    </row>
    <row r="26" spans="1:8" s="2" customFormat="1" ht="12.75">
      <c r="A26" s="13" t="s">
        <v>18</v>
      </c>
      <c r="B26" s="14">
        <v>0.6</v>
      </c>
      <c r="C26" s="11">
        <v>162714.98</v>
      </c>
      <c r="D26" s="11">
        <f t="shared" si="0"/>
        <v>176410.504608624</v>
      </c>
      <c r="E26" s="11">
        <f t="shared" si="0"/>
        <v>25335.893933856</v>
      </c>
      <c r="F26" s="11">
        <f t="shared" si="0"/>
        <v>149180.217791616</v>
      </c>
      <c r="G26" s="27" t="e">
        <f>(F26/#REF!)*100</f>
        <v>#REF!</v>
      </c>
      <c r="H26" s="12"/>
    </row>
    <row r="27" spans="1:8" s="2" customFormat="1" ht="12.75">
      <c r="A27" s="13" t="s">
        <v>19</v>
      </c>
      <c r="B27" s="14">
        <v>0.6</v>
      </c>
      <c r="C27" s="11">
        <v>162714.98</v>
      </c>
      <c r="D27" s="11">
        <f t="shared" si="0"/>
        <v>176410.504608624</v>
      </c>
      <c r="E27" s="11">
        <f t="shared" si="0"/>
        <v>25335.893933856</v>
      </c>
      <c r="F27" s="11">
        <f t="shared" si="0"/>
        <v>149180.217791616</v>
      </c>
      <c r="G27" s="27" t="e">
        <f>(F27/#REF!)*100</f>
        <v>#REF!</v>
      </c>
      <c r="H27" s="12"/>
    </row>
    <row r="28" spans="1:8" s="2" customFormat="1" ht="12.75">
      <c r="A28" s="13" t="s">
        <v>20</v>
      </c>
      <c r="B28" s="14">
        <v>3</v>
      </c>
      <c r="C28" s="11">
        <v>867813.2</v>
      </c>
      <c r="D28" s="11">
        <f t="shared" si="0"/>
        <v>940855.99566816</v>
      </c>
      <c r="E28" s="11">
        <f t="shared" si="0"/>
        <v>135124.76349504</v>
      </c>
      <c r="F28" s="11">
        <f t="shared" si="0"/>
        <v>795627.80377344</v>
      </c>
      <c r="G28" s="27" t="e">
        <f>(F28/#REF!)*100</f>
        <v>#REF!</v>
      </c>
      <c r="H28" s="12"/>
    </row>
    <row r="29" spans="1:8" s="2" customFormat="1" ht="12.75">
      <c r="A29" s="13" t="s">
        <v>21</v>
      </c>
      <c r="B29" s="14">
        <v>1.2</v>
      </c>
      <c r="C29" s="11">
        <v>325429.95</v>
      </c>
      <c r="D29" s="11">
        <f t="shared" si="0"/>
        <v>352820.99837556</v>
      </c>
      <c r="E29" s="11">
        <f t="shared" si="0"/>
        <v>50671.78631064</v>
      </c>
      <c r="F29" s="11">
        <f t="shared" si="0"/>
        <v>298360.42641504</v>
      </c>
      <c r="G29" s="27" t="e">
        <f>(F29/#REF!)*100</f>
        <v>#REF!</v>
      </c>
      <c r="H29" s="12"/>
    </row>
    <row r="30" spans="1:8" s="2" customFormat="1" ht="12.75">
      <c r="A30" s="13" t="s">
        <v>22</v>
      </c>
      <c r="B30" s="14">
        <v>2</v>
      </c>
      <c r="C30" s="11">
        <v>542383.25</v>
      </c>
      <c r="D30" s="11">
        <f t="shared" si="0"/>
        <v>588034.9972926</v>
      </c>
      <c r="E30" s="11">
        <f t="shared" si="0"/>
        <v>84452.97718439999</v>
      </c>
      <c r="F30" s="11">
        <f t="shared" si="0"/>
        <v>497267.3773584</v>
      </c>
      <c r="G30" s="27" t="e">
        <f>(F30/#REF!)*100</f>
        <v>#REF!</v>
      </c>
      <c r="H30" s="12"/>
    </row>
    <row r="31" spans="1:8" s="2" customFormat="1" ht="12.75">
      <c r="A31" s="13" t="s">
        <v>23</v>
      </c>
      <c r="B31" s="14">
        <v>1.4</v>
      </c>
      <c r="C31" s="37">
        <v>379668.28</v>
      </c>
      <c r="D31" s="11">
        <f t="shared" si="0"/>
        <v>411624.503525664</v>
      </c>
      <c r="E31" s="11">
        <f t="shared" si="0"/>
        <v>59117.084807616004</v>
      </c>
      <c r="F31" s="11">
        <f t="shared" si="0"/>
        <v>348087.16873497603</v>
      </c>
      <c r="G31" s="27" t="e">
        <f>(F31/#REF!)*100</f>
        <v>#REF!</v>
      </c>
      <c r="H31" s="12"/>
    </row>
    <row r="32" spans="1:8" s="2" customFormat="1" ht="12.75">
      <c r="A32" s="13" t="s">
        <v>24</v>
      </c>
      <c r="B32" s="14">
        <v>0.6</v>
      </c>
      <c r="C32" s="11">
        <v>162714.98</v>
      </c>
      <c r="D32" s="11">
        <f t="shared" si="0"/>
        <v>176410.504608624</v>
      </c>
      <c r="E32" s="11">
        <f t="shared" si="0"/>
        <v>25335.893933856</v>
      </c>
      <c r="F32" s="11">
        <f t="shared" si="0"/>
        <v>149180.217791616</v>
      </c>
      <c r="G32" s="27" t="e">
        <f>(F32/#REF!)*100</f>
        <v>#REF!</v>
      </c>
      <c r="H32" s="12"/>
    </row>
    <row r="33" spans="1:8" s="2" customFormat="1" ht="12.75">
      <c r="A33" s="13" t="s">
        <v>25</v>
      </c>
      <c r="B33" s="14">
        <v>1.2</v>
      </c>
      <c r="C33" s="11">
        <v>325429.95</v>
      </c>
      <c r="D33" s="11">
        <f t="shared" si="0"/>
        <v>352820.99837556</v>
      </c>
      <c r="E33" s="11">
        <f t="shared" si="0"/>
        <v>50671.78631064</v>
      </c>
      <c r="F33" s="11">
        <f t="shared" si="0"/>
        <v>298360.42641504</v>
      </c>
      <c r="G33" s="27" t="e">
        <f>(F33/#REF!)*100</f>
        <v>#REF!</v>
      </c>
      <c r="H33" s="12"/>
    </row>
    <row r="34" spans="1:8" s="2" customFormat="1" ht="12.75">
      <c r="A34" s="13" t="s">
        <v>26</v>
      </c>
      <c r="B34" s="14">
        <v>1.4</v>
      </c>
      <c r="C34" s="11">
        <v>379668.28</v>
      </c>
      <c r="D34" s="11">
        <f t="shared" si="0"/>
        <v>411624.503525664</v>
      </c>
      <c r="E34" s="11">
        <f t="shared" si="0"/>
        <v>59117.084807616004</v>
      </c>
      <c r="F34" s="11">
        <f t="shared" si="0"/>
        <v>348087.16873497603</v>
      </c>
      <c r="G34" s="27" t="e">
        <f>(F34/#REF!)*100</f>
        <v>#REF!</v>
      </c>
      <c r="H34" s="12"/>
    </row>
    <row r="35" spans="1:8" s="2" customFormat="1" ht="12.75">
      <c r="A35" s="13" t="s">
        <v>27</v>
      </c>
      <c r="B35" s="14">
        <v>4</v>
      </c>
      <c r="C35" s="11">
        <v>1519666.66</v>
      </c>
      <c r="D35" s="11">
        <f t="shared" si="0"/>
        <v>1647575.1791722078</v>
      </c>
      <c r="E35" s="11">
        <f t="shared" si="0"/>
        <v>236623.04056195202</v>
      </c>
      <c r="F35" s="11">
        <f t="shared" si="0"/>
        <v>1393259.571487872</v>
      </c>
      <c r="G35" s="27" t="e">
        <f>(F35/#REF!)*100</f>
        <v>#REF!</v>
      </c>
      <c r="H35" s="12"/>
    </row>
    <row r="36" spans="1:7" s="2" customFormat="1" ht="12.75">
      <c r="A36" s="56" t="s">
        <v>28</v>
      </c>
      <c r="B36" s="57"/>
      <c r="C36" s="6">
        <f>SUM(C12:C35)</f>
        <v>8190980.700000001</v>
      </c>
      <c r="D36" s="6">
        <f>SUM(D12:D35)</f>
        <v>8880405.71634216</v>
      </c>
      <c r="E36" s="6">
        <f>SUM(E12:E35)</f>
        <v>1275394.67005104</v>
      </c>
      <c r="F36" s="6">
        <f>SUM(F12:F35)</f>
        <v>7509648.37258944</v>
      </c>
      <c r="G36" s="27" t="e">
        <f>(F36/#REF!)*100</f>
        <v>#REF!</v>
      </c>
    </row>
    <row r="37" spans="1:7" s="2" customFormat="1" ht="12.75">
      <c r="A37" s="58" t="s">
        <v>38</v>
      </c>
      <c r="B37" s="58"/>
      <c r="C37" s="58"/>
      <c r="D37" s="58"/>
      <c r="E37" s="58"/>
      <c r="F37" s="58"/>
      <c r="G37" s="58"/>
    </row>
    <row r="38" spans="1:7" s="2" customFormat="1" ht="12.75">
      <c r="A38" s="17" t="s">
        <v>36</v>
      </c>
      <c r="B38" s="17"/>
      <c r="C38" s="17"/>
      <c r="D38" s="17"/>
      <c r="E38" s="17"/>
      <c r="F38" s="17"/>
      <c r="G38" s="17"/>
    </row>
    <row r="39" spans="1:7" s="2" customFormat="1" ht="24.75" customHeight="1">
      <c r="A39" s="58" t="s">
        <v>41</v>
      </c>
      <c r="B39" s="58"/>
      <c r="C39" s="58"/>
      <c r="D39" s="58"/>
      <c r="E39" s="58"/>
      <c r="F39" s="58"/>
      <c r="G39" s="58"/>
    </row>
    <row r="40" spans="1:7" s="2" customFormat="1" ht="13.5" customHeight="1">
      <c r="A40" s="21" t="s">
        <v>52</v>
      </c>
      <c r="B40" s="21"/>
      <c r="C40" s="21"/>
      <c r="D40" s="21"/>
      <c r="E40" s="21"/>
      <c r="F40" s="21"/>
      <c r="G40" s="21"/>
    </row>
    <row r="41" spans="1:7" s="2" customFormat="1" ht="12.75">
      <c r="A41" s="58" t="s">
        <v>48</v>
      </c>
      <c r="B41" s="58"/>
      <c r="C41" s="58"/>
      <c r="D41" s="58"/>
      <c r="E41" s="58"/>
      <c r="F41" s="58"/>
      <c r="G41" s="58"/>
    </row>
    <row r="42" spans="1:7" s="2" customFormat="1" ht="12.75">
      <c r="A42" s="21" t="s">
        <v>40</v>
      </c>
      <c r="B42" s="21"/>
      <c r="C42" s="21"/>
      <c r="D42" s="21"/>
      <c r="E42" s="21"/>
      <c r="F42" s="21"/>
      <c r="G42" s="21"/>
    </row>
    <row r="43" spans="1:7" s="2" customFormat="1" ht="14.25" customHeight="1">
      <c r="A43" s="59" t="s">
        <v>46</v>
      </c>
      <c r="B43" s="59"/>
      <c r="C43" s="59"/>
      <c r="D43" s="59"/>
      <c r="E43" s="59"/>
      <c r="F43" s="59"/>
      <c r="G43" s="59"/>
    </row>
    <row r="44" spans="1:7" s="2" customFormat="1" ht="14.25" customHeight="1">
      <c r="A44" s="28"/>
      <c r="B44" s="28"/>
      <c r="C44" s="28"/>
      <c r="D44" s="28"/>
      <c r="E44" s="28"/>
      <c r="F44" s="28"/>
      <c r="G44" s="28"/>
    </row>
    <row r="45" s="2" customFormat="1" ht="12" customHeight="1">
      <c r="A45" s="2" t="s">
        <v>29</v>
      </c>
    </row>
    <row r="46" spans="1:4" s="2" customFormat="1" ht="12.75">
      <c r="A46" s="2" t="s">
        <v>47</v>
      </c>
      <c r="D46" s="33"/>
    </row>
    <row r="47" s="2" customFormat="1" ht="12.75">
      <c r="D47" s="33"/>
    </row>
    <row r="48" s="2" customFormat="1" ht="12.75">
      <c r="D48" s="33"/>
    </row>
    <row r="49" s="2" customFormat="1" ht="12.75">
      <c r="D49" s="33"/>
    </row>
    <row r="50" spans="3:7" ht="14.25">
      <c r="C50" s="30"/>
      <c r="D50" s="31"/>
      <c r="E50" s="31"/>
      <c r="F50" s="31"/>
      <c r="G50" s="32"/>
    </row>
    <row r="51" spans="1:7" ht="14.25">
      <c r="A51" s="18" t="s">
        <v>49</v>
      </c>
      <c r="C51" s="30"/>
      <c r="D51" s="31"/>
      <c r="E51" s="31"/>
      <c r="F51" s="31"/>
      <c r="G51" s="32"/>
    </row>
    <row r="52" spans="1:7" ht="14.25">
      <c r="A52" s="18" t="s">
        <v>30</v>
      </c>
      <c r="C52" s="30"/>
      <c r="D52" s="31"/>
      <c r="E52" s="31"/>
      <c r="F52" s="31"/>
      <c r="G52" s="32"/>
    </row>
    <row r="53" spans="3:7" ht="14.25">
      <c r="C53" s="29"/>
      <c r="D53"/>
      <c r="E53"/>
      <c r="F53"/>
      <c r="G53"/>
    </row>
    <row r="54" s="19" customFormat="1" ht="15">
      <c r="A54" s="19" t="s">
        <v>44</v>
      </c>
    </row>
    <row r="55" s="19" customFormat="1" ht="15">
      <c r="A55" s="20" t="s">
        <v>45</v>
      </c>
    </row>
  </sheetData>
  <sheetProtection/>
  <mergeCells count="17">
    <mergeCell ref="A36:B36"/>
    <mergeCell ref="A37:G37"/>
    <mergeCell ref="A39:G39"/>
    <mergeCell ref="A41:G41"/>
    <mergeCell ref="A43:G43"/>
    <mergeCell ref="A7:B7"/>
    <mergeCell ref="C7:C8"/>
    <mergeCell ref="A8:B8"/>
    <mergeCell ref="A9:B9"/>
    <mergeCell ref="A10:A11"/>
    <mergeCell ref="B10:B11"/>
    <mergeCell ref="A1:A3"/>
    <mergeCell ref="B1:G1"/>
    <mergeCell ref="B2:G2"/>
    <mergeCell ref="B3:G3"/>
    <mergeCell ref="A4:G4"/>
    <mergeCell ref="A5:G5"/>
  </mergeCells>
  <conditionalFormatting sqref="C9:G9">
    <cfRule type="cellIs" priority="1" dxfId="0" operator="lessThan" stopIfTrue="1">
      <formula>0</formula>
    </cfRule>
  </conditionalFormatting>
  <printOptions/>
  <pageMargins left="0.5905511811023623" right="0.5905511811023623" top="0.3937007874015748" bottom="0.1968503937007874" header="0.5118110236220472" footer="0.5118110236220472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showGridLines="0" tabSelected="1" view="pageBreakPreview" zoomScaleSheetLayoutView="100" zoomScalePageLayoutView="0" workbookViewId="0" topLeftCell="A1">
      <selection activeCell="E9" sqref="E9"/>
    </sheetView>
  </sheetViews>
  <sheetFormatPr defaultColWidth="10.28125" defaultRowHeight="12.75"/>
  <cols>
    <col min="1" max="1" width="21.421875" style="18" customWidth="1"/>
    <col min="2" max="2" width="12.140625" style="18" customWidth="1"/>
    <col min="3" max="3" width="15.421875" style="18" customWidth="1"/>
    <col min="4" max="4" width="15.57421875" style="18" customWidth="1"/>
    <col min="5" max="5" width="15.00390625" style="18" customWidth="1"/>
    <col min="6" max="6" width="14.421875" style="18" customWidth="1"/>
    <col min="7" max="7" width="14.140625" style="18" hidden="1" customWidth="1"/>
    <col min="8" max="8" width="12.421875" style="18" customWidth="1"/>
    <col min="9" max="16384" width="10.28125" style="18" customWidth="1"/>
  </cols>
  <sheetData>
    <row r="1" spans="1:7" s="1" customFormat="1" ht="19.5" customHeight="1">
      <c r="A1" s="40"/>
      <c r="B1" s="41" t="s">
        <v>37</v>
      </c>
      <c r="C1" s="42"/>
      <c r="D1" s="42"/>
      <c r="E1" s="42"/>
      <c r="F1" s="42"/>
      <c r="G1" s="43"/>
    </row>
    <row r="2" spans="1:7" s="1" customFormat="1" ht="19.5" customHeight="1">
      <c r="A2" s="40"/>
      <c r="B2" s="44" t="s">
        <v>35</v>
      </c>
      <c r="C2" s="45"/>
      <c r="D2" s="45"/>
      <c r="E2" s="45"/>
      <c r="F2" s="45"/>
      <c r="G2" s="46"/>
    </row>
    <row r="3" spans="1:7" s="1" customFormat="1" ht="19.5" customHeight="1">
      <c r="A3" s="40"/>
      <c r="B3" s="47" t="s">
        <v>56</v>
      </c>
      <c r="C3" s="48"/>
      <c r="D3" s="48"/>
      <c r="E3" s="48"/>
      <c r="F3" s="48"/>
      <c r="G3" s="49"/>
    </row>
    <row r="4" spans="1:7" s="2" customFormat="1" ht="30.75" customHeight="1">
      <c r="A4" s="50" t="s">
        <v>42</v>
      </c>
      <c r="B4" s="51"/>
      <c r="C4" s="51"/>
      <c r="D4" s="51"/>
      <c r="E4" s="51"/>
      <c r="F4" s="51"/>
      <c r="G4" s="52"/>
    </row>
    <row r="5" spans="1:7" s="2" customFormat="1" ht="36" customHeight="1">
      <c r="A5" s="53" t="s">
        <v>39</v>
      </c>
      <c r="B5" s="54"/>
      <c r="C5" s="54"/>
      <c r="D5" s="54"/>
      <c r="E5" s="54"/>
      <c r="F5" s="54"/>
      <c r="G5" s="55"/>
    </row>
    <row r="6" spans="1:7" s="25" customFormat="1" ht="12" customHeight="1">
      <c r="A6" s="22"/>
      <c r="B6" s="23"/>
      <c r="C6" s="24"/>
      <c r="D6" s="26" t="s">
        <v>53</v>
      </c>
      <c r="E6" s="26" t="s">
        <v>53</v>
      </c>
      <c r="F6" s="26" t="s">
        <v>57</v>
      </c>
      <c r="G6" s="26"/>
    </row>
    <row r="7" spans="1:7" s="2" customFormat="1" ht="12.75">
      <c r="A7" s="60" t="s">
        <v>0</v>
      </c>
      <c r="B7" s="61"/>
      <c r="C7" s="62" t="s">
        <v>43</v>
      </c>
      <c r="D7" s="3">
        <v>41739</v>
      </c>
      <c r="E7" s="3">
        <v>41746</v>
      </c>
      <c r="F7" s="3">
        <v>41759</v>
      </c>
      <c r="G7" s="3"/>
    </row>
    <row r="8" spans="1:7" s="2" customFormat="1" ht="14.25">
      <c r="A8" s="64" t="s">
        <v>1</v>
      </c>
      <c r="B8" s="65"/>
      <c r="C8" s="63"/>
      <c r="D8" s="34">
        <v>1.4281</v>
      </c>
      <c r="E8" s="35">
        <v>0.2897</v>
      </c>
      <c r="F8" s="36">
        <v>0.9813</v>
      </c>
      <c r="G8" s="4"/>
    </row>
    <row r="9" spans="1:7" s="2" customFormat="1" ht="12.75">
      <c r="A9" s="64" t="s">
        <v>2</v>
      </c>
      <c r="B9" s="65"/>
      <c r="C9" s="5"/>
      <c r="D9" s="6">
        <f>SUM(D8-1)*100</f>
        <v>42.809999999999995</v>
      </c>
      <c r="E9" s="6">
        <f>SUM(E8-1)*100</f>
        <v>-71.02999999999999</v>
      </c>
      <c r="F9" s="6">
        <f>SUM(F8-1)*100</f>
        <v>-1.870000000000005</v>
      </c>
      <c r="G9" s="6"/>
    </row>
    <row r="10" spans="1:7" s="2" customFormat="1" ht="31.5" customHeight="1">
      <c r="A10" s="66" t="s">
        <v>3</v>
      </c>
      <c r="B10" s="38" t="s">
        <v>51</v>
      </c>
      <c r="C10" s="7" t="s">
        <v>31</v>
      </c>
      <c r="D10" s="7" t="s">
        <v>32</v>
      </c>
      <c r="E10" s="7" t="s">
        <v>33</v>
      </c>
      <c r="F10" s="7" t="s">
        <v>34</v>
      </c>
      <c r="G10" s="7"/>
    </row>
    <row r="11" spans="1:7" s="2" customFormat="1" ht="15" customHeight="1">
      <c r="A11" s="66"/>
      <c r="B11" s="39"/>
      <c r="C11" s="8">
        <v>41726</v>
      </c>
      <c r="D11" s="9">
        <v>41739</v>
      </c>
      <c r="E11" s="9">
        <v>41746</v>
      </c>
      <c r="F11" s="9">
        <v>41759</v>
      </c>
      <c r="G11" s="9"/>
    </row>
    <row r="12" spans="1:8" s="2" customFormat="1" ht="12.75">
      <c r="A12" s="10" t="s">
        <v>4</v>
      </c>
      <c r="B12" s="14">
        <v>0.6</v>
      </c>
      <c r="C12" s="11">
        <v>188354.33</v>
      </c>
      <c r="D12" s="11">
        <f aca="true" t="shared" si="0" ref="D12:F35">($C12*D$8)-($C12*D$8*20%)-((($C12*D$8)-($C12*D$8*20%))*1%)</f>
        <v>213039.144389016</v>
      </c>
      <c r="E12" s="11">
        <f t="shared" si="0"/>
        <v>43216.469525592</v>
      </c>
      <c r="F12" s="11">
        <f t="shared" si="0"/>
        <v>146387.02639096798</v>
      </c>
      <c r="G12" s="27" t="e">
        <f>(F12/#REF!)*100</f>
        <v>#REF!</v>
      </c>
      <c r="H12" s="12"/>
    </row>
    <row r="13" spans="1:10" s="2" customFormat="1" ht="12.75">
      <c r="A13" s="13" t="s">
        <v>5</v>
      </c>
      <c r="B13" s="14">
        <v>3.2</v>
      </c>
      <c r="C13" s="11">
        <v>1004556.44</v>
      </c>
      <c r="D13" s="11">
        <f t="shared" si="0"/>
        <v>1136208.785155488</v>
      </c>
      <c r="E13" s="11">
        <f t="shared" si="0"/>
        <v>230487.84052905603</v>
      </c>
      <c r="F13" s="11">
        <f t="shared" si="0"/>
        <v>780730.8177810238</v>
      </c>
      <c r="G13" s="27" t="e">
        <f>(F13/#REF!)*100</f>
        <v>#REF!</v>
      </c>
      <c r="H13" s="15"/>
      <c r="J13" s="12"/>
    </row>
    <row r="14" spans="1:8" s="2" customFormat="1" ht="12.75">
      <c r="A14" s="13" t="s">
        <v>6</v>
      </c>
      <c r="B14" s="14">
        <v>0.6</v>
      </c>
      <c r="C14" s="11">
        <v>188354.33</v>
      </c>
      <c r="D14" s="11">
        <f t="shared" si="0"/>
        <v>213039.144389016</v>
      </c>
      <c r="E14" s="11">
        <f t="shared" si="0"/>
        <v>43216.469525592</v>
      </c>
      <c r="F14" s="11">
        <f t="shared" si="0"/>
        <v>146387.02639096798</v>
      </c>
      <c r="G14" s="27" t="e">
        <f>(F14/#REF!)*100</f>
        <v>#REF!</v>
      </c>
      <c r="H14" s="16"/>
    </row>
    <row r="15" spans="1:8" s="2" customFormat="1" ht="12.75">
      <c r="A15" s="13" t="s">
        <v>7</v>
      </c>
      <c r="B15" s="14">
        <v>0.6</v>
      </c>
      <c r="C15" s="11">
        <v>188354.33</v>
      </c>
      <c r="D15" s="11">
        <f t="shared" si="0"/>
        <v>213039.144389016</v>
      </c>
      <c r="E15" s="11">
        <f t="shared" si="0"/>
        <v>43216.469525592</v>
      </c>
      <c r="F15" s="11">
        <f t="shared" si="0"/>
        <v>146387.02639096798</v>
      </c>
      <c r="G15" s="27" t="e">
        <f>(F15/#REF!)*100</f>
        <v>#REF!</v>
      </c>
      <c r="H15" s="12"/>
    </row>
    <row r="16" spans="1:8" s="2" customFormat="1" ht="12.75">
      <c r="A16" s="13" t="s">
        <v>8</v>
      </c>
      <c r="B16" s="14">
        <v>1.2</v>
      </c>
      <c r="C16" s="11">
        <v>376708.67</v>
      </c>
      <c r="D16" s="11">
        <f t="shared" si="0"/>
        <v>426078.30008858396</v>
      </c>
      <c r="E16" s="11">
        <f t="shared" si="0"/>
        <v>86432.94134560801</v>
      </c>
      <c r="F16" s="11">
        <f t="shared" si="0"/>
        <v>292774.0605538319</v>
      </c>
      <c r="G16" s="27" t="e">
        <f>(F16/#REF!)*100</f>
        <v>#REF!</v>
      </c>
      <c r="H16" s="12"/>
    </row>
    <row r="17" spans="1:8" s="2" customFormat="1" ht="12.75">
      <c r="A17" s="13" t="s">
        <v>9</v>
      </c>
      <c r="B17" s="14">
        <v>0.8</v>
      </c>
      <c r="C17" s="11">
        <v>251139.11</v>
      </c>
      <c r="D17" s="11">
        <f t="shared" si="0"/>
        <v>284052.196288872</v>
      </c>
      <c r="E17" s="11">
        <f t="shared" si="0"/>
        <v>57621.96013226401</v>
      </c>
      <c r="F17" s="11">
        <f t="shared" si="0"/>
        <v>195182.70444525595</v>
      </c>
      <c r="G17" s="27" t="e">
        <f>(F17/#REF!)*100</f>
        <v>#REF!</v>
      </c>
      <c r="H17" s="12"/>
    </row>
    <row r="18" spans="1:8" s="2" customFormat="1" ht="12.75">
      <c r="A18" s="13" t="s">
        <v>10</v>
      </c>
      <c r="B18" s="14">
        <v>1</v>
      </c>
      <c r="C18" s="11">
        <v>313923.89</v>
      </c>
      <c r="D18" s="11">
        <f t="shared" si="0"/>
        <v>355065.248188728</v>
      </c>
      <c r="E18" s="11">
        <f t="shared" si="0"/>
        <v>72027.45073893601</v>
      </c>
      <c r="F18" s="11">
        <f t="shared" si="0"/>
        <v>243978.382499544</v>
      </c>
      <c r="G18" s="27" t="e">
        <f>(F18/#REF!)*100</f>
        <v>#REF!</v>
      </c>
      <c r="H18" s="12"/>
    </row>
    <row r="19" spans="1:8" s="2" customFormat="1" ht="12.75">
      <c r="A19" s="13" t="s">
        <v>11</v>
      </c>
      <c r="B19" s="14">
        <v>0.6</v>
      </c>
      <c r="C19" s="11">
        <v>188354.33</v>
      </c>
      <c r="D19" s="11">
        <f t="shared" si="0"/>
        <v>213039.144389016</v>
      </c>
      <c r="E19" s="11">
        <f t="shared" si="0"/>
        <v>43216.469525592</v>
      </c>
      <c r="F19" s="11">
        <f t="shared" si="0"/>
        <v>146387.02639096798</v>
      </c>
      <c r="G19" s="27" t="e">
        <f>(F19/#REF!)*100</f>
        <v>#REF!</v>
      </c>
      <c r="H19" s="12"/>
    </row>
    <row r="20" spans="1:8" s="2" customFormat="1" ht="12.75">
      <c r="A20" s="13" t="s">
        <v>12</v>
      </c>
      <c r="B20" s="14">
        <v>0.8</v>
      </c>
      <c r="C20" s="11">
        <v>251139.11</v>
      </c>
      <c r="D20" s="11">
        <f t="shared" si="0"/>
        <v>284052.196288872</v>
      </c>
      <c r="E20" s="11">
        <f t="shared" si="0"/>
        <v>57621.96013226401</v>
      </c>
      <c r="F20" s="11">
        <f t="shared" si="0"/>
        <v>195182.70444525595</v>
      </c>
      <c r="G20" s="27" t="e">
        <f>(F20/#REF!)*100</f>
        <v>#REF!</v>
      </c>
      <c r="H20" s="12"/>
    </row>
    <row r="21" spans="1:8" s="2" customFormat="1" ht="12.75">
      <c r="A21" s="13" t="s">
        <v>13</v>
      </c>
      <c r="B21" s="14">
        <v>0.6</v>
      </c>
      <c r="C21" s="11">
        <v>188354.33</v>
      </c>
      <c r="D21" s="11">
        <f t="shared" si="0"/>
        <v>213039.144389016</v>
      </c>
      <c r="E21" s="11">
        <f t="shared" si="0"/>
        <v>43216.469525592</v>
      </c>
      <c r="F21" s="11">
        <f t="shared" si="0"/>
        <v>146387.02639096798</v>
      </c>
      <c r="G21" s="27" t="e">
        <f>(F21/#REF!)*100</f>
        <v>#REF!</v>
      </c>
      <c r="H21" s="12"/>
    </row>
    <row r="22" spans="1:8" s="2" customFormat="1" ht="12.75">
      <c r="A22" s="13" t="s">
        <v>14</v>
      </c>
      <c r="B22" s="14">
        <v>0.6</v>
      </c>
      <c r="C22" s="11">
        <v>188354.33</v>
      </c>
      <c r="D22" s="11">
        <f t="shared" si="0"/>
        <v>213039.144389016</v>
      </c>
      <c r="E22" s="11">
        <f t="shared" si="0"/>
        <v>43216.469525592</v>
      </c>
      <c r="F22" s="11">
        <f t="shared" si="0"/>
        <v>146387.02639096798</v>
      </c>
      <c r="G22" s="27" t="e">
        <f>(F22/#REF!)*100</f>
        <v>#REF!</v>
      </c>
      <c r="H22" s="12"/>
    </row>
    <row r="23" spans="1:8" s="2" customFormat="1" ht="12.75">
      <c r="A23" s="13" t="s">
        <v>15</v>
      </c>
      <c r="B23" s="14">
        <v>0.6</v>
      </c>
      <c r="C23" s="11">
        <v>188354.33</v>
      </c>
      <c r="D23" s="11">
        <f t="shared" si="0"/>
        <v>213039.144389016</v>
      </c>
      <c r="E23" s="11">
        <f t="shared" si="0"/>
        <v>43216.469525592</v>
      </c>
      <c r="F23" s="11">
        <f t="shared" si="0"/>
        <v>146387.02639096798</v>
      </c>
      <c r="G23" s="27" t="e">
        <f>(F23/#REF!)*100</f>
        <v>#REF!</v>
      </c>
      <c r="H23" s="12"/>
    </row>
    <row r="24" spans="1:8" s="2" customFormat="1" ht="12.75">
      <c r="A24" s="13" t="s">
        <v>16</v>
      </c>
      <c r="B24" s="14">
        <v>0.6</v>
      </c>
      <c r="C24" s="11">
        <v>188354.33</v>
      </c>
      <c r="D24" s="11">
        <f t="shared" si="0"/>
        <v>213039.144389016</v>
      </c>
      <c r="E24" s="11">
        <f t="shared" si="0"/>
        <v>43216.469525592</v>
      </c>
      <c r="F24" s="11">
        <f t="shared" si="0"/>
        <v>146387.02639096798</v>
      </c>
      <c r="G24" s="27" t="e">
        <f>(F24/#REF!)*100</f>
        <v>#REF!</v>
      </c>
      <c r="H24" s="12"/>
    </row>
    <row r="25" spans="1:8" s="2" customFormat="1" ht="12.75">
      <c r="A25" s="13" t="s">
        <v>17</v>
      </c>
      <c r="B25" s="14">
        <v>0.6</v>
      </c>
      <c r="C25" s="11">
        <v>188354.33</v>
      </c>
      <c r="D25" s="11">
        <f t="shared" si="0"/>
        <v>213039.144389016</v>
      </c>
      <c r="E25" s="11">
        <f t="shared" si="0"/>
        <v>43216.469525592</v>
      </c>
      <c r="F25" s="11">
        <f t="shared" si="0"/>
        <v>146387.02639096798</v>
      </c>
      <c r="G25" s="27" t="e">
        <f>(F25/#REF!)*100</f>
        <v>#REF!</v>
      </c>
      <c r="H25" s="12"/>
    </row>
    <row r="26" spans="1:8" s="2" customFormat="1" ht="12.75">
      <c r="A26" s="13" t="s">
        <v>18</v>
      </c>
      <c r="B26" s="14">
        <v>0.6</v>
      </c>
      <c r="C26" s="11">
        <v>188354.33</v>
      </c>
      <c r="D26" s="11">
        <f t="shared" si="0"/>
        <v>213039.144389016</v>
      </c>
      <c r="E26" s="11">
        <f t="shared" si="0"/>
        <v>43216.469525592</v>
      </c>
      <c r="F26" s="11">
        <f t="shared" si="0"/>
        <v>146387.02639096798</v>
      </c>
      <c r="G26" s="27" t="e">
        <f>(F26/#REF!)*100</f>
        <v>#REF!</v>
      </c>
      <c r="H26" s="12"/>
    </row>
    <row r="27" spans="1:8" s="2" customFormat="1" ht="12.75">
      <c r="A27" s="13" t="s">
        <v>19</v>
      </c>
      <c r="B27" s="14">
        <v>0.6</v>
      </c>
      <c r="C27" s="11">
        <v>188354.33</v>
      </c>
      <c r="D27" s="11">
        <f t="shared" si="0"/>
        <v>213039.144389016</v>
      </c>
      <c r="E27" s="11">
        <f t="shared" si="0"/>
        <v>43216.469525592</v>
      </c>
      <c r="F27" s="11">
        <f t="shared" si="0"/>
        <v>146387.02639096798</v>
      </c>
      <c r="G27" s="27" t="e">
        <f>(F27/#REF!)*100</f>
        <v>#REF!</v>
      </c>
      <c r="H27" s="12"/>
    </row>
    <row r="28" spans="1:8" s="2" customFormat="1" ht="12.75">
      <c r="A28" s="13" t="s">
        <v>20</v>
      </c>
      <c r="B28" s="14">
        <v>3</v>
      </c>
      <c r="C28" s="11">
        <v>1004556.44</v>
      </c>
      <c r="D28" s="11">
        <f t="shared" si="0"/>
        <v>1136208.785155488</v>
      </c>
      <c r="E28" s="11">
        <f t="shared" si="0"/>
        <v>230487.84052905603</v>
      </c>
      <c r="F28" s="11">
        <f t="shared" si="0"/>
        <v>780730.8177810238</v>
      </c>
      <c r="G28" s="27" t="e">
        <f>(F28/#REF!)*100</f>
        <v>#REF!</v>
      </c>
      <c r="H28" s="12"/>
    </row>
    <row r="29" spans="1:8" s="2" customFormat="1" ht="12.75">
      <c r="A29" s="13" t="s">
        <v>21</v>
      </c>
      <c r="B29" s="14">
        <v>1.2</v>
      </c>
      <c r="C29" s="11">
        <v>376708.67</v>
      </c>
      <c r="D29" s="11">
        <f t="shared" si="0"/>
        <v>426078.30008858396</v>
      </c>
      <c r="E29" s="11">
        <f t="shared" si="0"/>
        <v>86432.94134560801</v>
      </c>
      <c r="F29" s="11">
        <f t="shared" si="0"/>
        <v>292774.0605538319</v>
      </c>
      <c r="G29" s="27" t="e">
        <f>(F29/#REF!)*100</f>
        <v>#REF!</v>
      </c>
      <c r="H29" s="12"/>
    </row>
    <row r="30" spans="1:8" s="2" customFormat="1" ht="12.75">
      <c r="A30" s="13" t="s">
        <v>22</v>
      </c>
      <c r="B30" s="14">
        <v>2</v>
      </c>
      <c r="C30" s="11">
        <v>627847.78</v>
      </c>
      <c r="D30" s="11">
        <f t="shared" si="0"/>
        <v>710130.496377456</v>
      </c>
      <c r="E30" s="11">
        <f t="shared" si="0"/>
        <v>144054.90147787202</v>
      </c>
      <c r="F30" s="11">
        <f t="shared" si="0"/>
        <v>487956.764999088</v>
      </c>
      <c r="G30" s="27" t="e">
        <f>(F30/#REF!)*100</f>
        <v>#REF!</v>
      </c>
      <c r="H30" s="12"/>
    </row>
    <row r="31" spans="1:8" s="2" customFormat="1" ht="12.75">
      <c r="A31" s="13" t="s">
        <v>23</v>
      </c>
      <c r="B31" s="14">
        <v>1.4</v>
      </c>
      <c r="C31" s="37">
        <v>439493.44</v>
      </c>
      <c r="D31" s="11">
        <f t="shared" si="0"/>
        <v>497091.3406778879</v>
      </c>
      <c r="E31" s="11">
        <f t="shared" si="0"/>
        <v>100838.429657856</v>
      </c>
      <c r="F31" s="11">
        <f t="shared" si="0"/>
        <v>341569.730836224</v>
      </c>
      <c r="G31" s="27" t="e">
        <f>(F31/#REF!)*100</f>
        <v>#REF!</v>
      </c>
      <c r="H31" s="12"/>
    </row>
    <row r="32" spans="1:8" s="2" customFormat="1" ht="12.75">
      <c r="A32" s="13" t="s">
        <v>24</v>
      </c>
      <c r="B32" s="14">
        <v>0.6</v>
      </c>
      <c r="C32" s="11">
        <v>188354.33</v>
      </c>
      <c r="D32" s="11">
        <f t="shared" si="0"/>
        <v>213039.144389016</v>
      </c>
      <c r="E32" s="11">
        <f t="shared" si="0"/>
        <v>43216.469525592</v>
      </c>
      <c r="F32" s="11">
        <f t="shared" si="0"/>
        <v>146387.02639096798</v>
      </c>
      <c r="G32" s="27" t="e">
        <f>(F32/#REF!)*100</f>
        <v>#REF!</v>
      </c>
      <c r="H32" s="12"/>
    </row>
    <row r="33" spans="1:8" s="2" customFormat="1" ht="12.75">
      <c r="A33" s="13" t="s">
        <v>25</v>
      </c>
      <c r="B33" s="14">
        <v>1.2</v>
      </c>
      <c r="C33" s="11">
        <v>376708.67</v>
      </c>
      <c r="D33" s="11">
        <f t="shared" si="0"/>
        <v>426078.30008858396</v>
      </c>
      <c r="E33" s="11">
        <f t="shared" si="0"/>
        <v>86432.94134560801</v>
      </c>
      <c r="F33" s="11">
        <f t="shared" si="0"/>
        <v>292774.0605538319</v>
      </c>
      <c r="G33" s="27" t="e">
        <f>(F33/#REF!)*100</f>
        <v>#REF!</v>
      </c>
      <c r="H33" s="12"/>
    </row>
    <row r="34" spans="1:8" s="2" customFormat="1" ht="12.75">
      <c r="A34" s="13" t="s">
        <v>26</v>
      </c>
      <c r="B34" s="14">
        <v>1.4</v>
      </c>
      <c r="C34" s="11">
        <v>439493.44</v>
      </c>
      <c r="D34" s="11">
        <f t="shared" si="0"/>
        <v>497091.3406778879</v>
      </c>
      <c r="E34" s="11">
        <f t="shared" si="0"/>
        <v>100838.429657856</v>
      </c>
      <c r="F34" s="11">
        <f t="shared" si="0"/>
        <v>341569.730836224</v>
      </c>
      <c r="G34" s="27" t="e">
        <f>(F34/#REF!)*100</f>
        <v>#REF!</v>
      </c>
      <c r="H34" s="12"/>
    </row>
    <row r="35" spans="1:8" s="2" customFormat="1" ht="12.75">
      <c r="A35" s="13" t="s">
        <v>27</v>
      </c>
      <c r="B35" s="14">
        <v>4</v>
      </c>
      <c r="C35" s="11">
        <v>1759123.89</v>
      </c>
      <c r="D35" s="11">
        <f t="shared" si="0"/>
        <v>1989666.223228728</v>
      </c>
      <c r="E35" s="11">
        <f t="shared" si="0"/>
        <v>403617.607218936</v>
      </c>
      <c r="F35" s="11">
        <f t="shared" si="0"/>
        <v>1367172.792419544</v>
      </c>
      <c r="G35" s="27" t="e">
        <f>(F35/#REF!)*100</f>
        <v>#REF!</v>
      </c>
      <c r="H35" s="12"/>
    </row>
    <row r="36" spans="1:7" s="2" customFormat="1" ht="12.75">
      <c r="A36" s="56" t="s">
        <v>28</v>
      </c>
      <c r="B36" s="57"/>
      <c r="C36" s="6">
        <f>SUM(C12:C35)</f>
        <v>9481651.510000002</v>
      </c>
      <c r="D36" s="6">
        <f>SUM(D12:D35)</f>
        <v>10724271.24497335</v>
      </c>
      <c r="E36" s="6">
        <f>SUM(E12:E35)</f>
        <v>2175492.8784180246</v>
      </c>
      <c r="F36" s="6">
        <f>SUM(F12:F35)</f>
        <v>7369040.944396293</v>
      </c>
      <c r="G36" s="27" t="e">
        <f>(F36/#REF!)*100</f>
        <v>#REF!</v>
      </c>
    </row>
    <row r="37" spans="1:7" s="2" customFormat="1" ht="12.75">
      <c r="A37" s="58" t="s">
        <v>38</v>
      </c>
      <c r="B37" s="58"/>
      <c r="C37" s="58"/>
      <c r="D37" s="58"/>
      <c r="E37" s="58"/>
      <c r="F37" s="58"/>
      <c r="G37" s="58"/>
    </row>
    <row r="38" spans="1:7" s="2" customFormat="1" ht="12.75">
      <c r="A38" s="17" t="s">
        <v>36</v>
      </c>
      <c r="B38" s="17"/>
      <c r="C38" s="17"/>
      <c r="D38" s="17"/>
      <c r="E38" s="17"/>
      <c r="F38" s="17"/>
      <c r="G38" s="17"/>
    </row>
    <row r="39" spans="1:7" s="2" customFormat="1" ht="24.75" customHeight="1">
      <c r="A39" s="58" t="s">
        <v>41</v>
      </c>
      <c r="B39" s="58"/>
      <c r="C39" s="58"/>
      <c r="D39" s="58"/>
      <c r="E39" s="58"/>
      <c r="F39" s="58"/>
      <c r="G39" s="58"/>
    </row>
    <row r="40" spans="1:7" s="2" customFormat="1" ht="13.5" customHeight="1">
      <c r="A40" s="21" t="s">
        <v>52</v>
      </c>
      <c r="B40" s="21"/>
      <c r="C40" s="21"/>
      <c r="D40" s="21"/>
      <c r="E40" s="21"/>
      <c r="F40" s="21"/>
      <c r="G40" s="21"/>
    </row>
    <row r="41" spans="1:7" s="2" customFormat="1" ht="12.75">
      <c r="A41" s="58" t="s">
        <v>48</v>
      </c>
      <c r="B41" s="58"/>
      <c r="C41" s="58"/>
      <c r="D41" s="58"/>
      <c r="E41" s="58"/>
      <c r="F41" s="58"/>
      <c r="G41" s="58"/>
    </row>
    <row r="42" spans="1:7" s="2" customFormat="1" ht="12.75">
      <c r="A42" s="21" t="s">
        <v>40</v>
      </c>
      <c r="B42" s="21"/>
      <c r="C42" s="21"/>
      <c r="D42" s="21"/>
      <c r="E42" s="21"/>
      <c r="F42" s="21"/>
      <c r="G42" s="21"/>
    </row>
    <row r="43" spans="1:7" s="2" customFormat="1" ht="14.25" customHeight="1">
      <c r="A43" s="59" t="s">
        <v>46</v>
      </c>
      <c r="B43" s="59"/>
      <c r="C43" s="59"/>
      <c r="D43" s="59"/>
      <c r="E43" s="59"/>
      <c r="F43" s="59"/>
      <c r="G43" s="59"/>
    </row>
    <row r="44" spans="1:7" s="2" customFormat="1" ht="14.25" customHeight="1">
      <c r="A44" s="28"/>
      <c r="B44" s="28"/>
      <c r="C44" s="28"/>
      <c r="D44" s="28"/>
      <c r="E44" s="28"/>
      <c r="F44" s="28"/>
      <c r="G44" s="28"/>
    </row>
    <row r="45" s="2" customFormat="1" ht="12" customHeight="1">
      <c r="A45" s="2" t="s">
        <v>29</v>
      </c>
    </row>
    <row r="46" spans="1:4" s="2" customFormat="1" ht="12.75">
      <c r="A46" s="2" t="s">
        <v>47</v>
      </c>
      <c r="D46" s="33"/>
    </row>
    <row r="47" s="2" customFormat="1" ht="12.75">
      <c r="D47" s="33"/>
    </row>
    <row r="48" s="2" customFormat="1" ht="12.75">
      <c r="D48" s="33"/>
    </row>
    <row r="49" s="2" customFormat="1" ht="12.75">
      <c r="D49" s="33"/>
    </row>
    <row r="50" spans="3:7" ht="14.25">
      <c r="C50" s="30"/>
      <c r="D50" s="31"/>
      <c r="E50" s="31"/>
      <c r="F50" s="31"/>
      <c r="G50" s="32"/>
    </row>
    <row r="51" spans="1:7" ht="14.25">
      <c r="A51" s="18" t="s">
        <v>49</v>
      </c>
      <c r="C51" s="30"/>
      <c r="D51" s="31"/>
      <c r="E51" s="31"/>
      <c r="F51" s="31"/>
      <c r="G51" s="32"/>
    </row>
    <row r="52" spans="1:7" ht="14.25">
      <c r="A52" s="18" t="s">
        <v>30</v>
      </c>
      <c r="C52" s="30"/>
      <c r="D52" s="31"/>
      <c r="E52" s="31"/>
      <c r="F52" s="31"/>
      <c r="G52" s="32"/>
    </row>
    <row r="53" spans="3:7" ht="14.25">
      <c r="C53" s="29"/>
      <c r="D53"/>
      <c r="E53"/>
      <c r="F53"/>
      <c r="G53"/>
    </row>
    <row r="54" s="19" customFormat="1" ht="15">
      <c r="A54" s="19" t="s">
        <v>44</v>
      </c>
    </row>
    <row r="55" s="19" customFormat="1" ht="15">
      <c r="A55" s="20" t="s">
        <v>45</v>
      </c>
    </row>
  </sheetData>
  <sheetProtection/>
  <mergeCells count="17">
    <mergeCell ref="A36:B36"/>
    <mergeCell ref="A37:G37"/>
    <mergeCell ref="A39:G39"/>
    <mergeCell ref="A41:G41"/>
    <mergeCell ref="A43:G43"/>
    <mergeCell ref="A7:B7"/>
    <mergeCell ref="C7:C8"/>
    <mergeCell ref="A8:B8"/>
    <mergeCell ref="A9:B9"/>
    <mergeCell ref="A10:A11"/>
    <mergeCell ref="B10:B11"/>
    <mergeCell ref="A1:A3"/>
    <mergeCell ref="B1:G1"/>
    <mergeCell ref="B2:G2"/>
    <mergeCell ref="B3:G3"/>
    <mergeCell ref="A4:G4"/>
    <mergeCell ref="A5:G5"/>
  </mergeCells>
  <conditionalFormatting sqref="C9:G9">
    <cfRule type="cellIs" priority="1" dxfId="0" operator="lessThan" stopIfTrue="1">
      <formula>0</formula>
    </cfRule>
  </conditionalFormatting>
  <printOptions/>
  <pageMargins left="0.5905511811023623" right="0.5905511811023623" top="0.3937007874015748" bottom="0.1968503937007874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AMVAP-ESTAÇÃO 04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AMVAP-ESTAÇÃO 04</dc:creator>
  <cp:keywords/>
  <dc:description/>
  <cp:lastModifiedBy>darciane</cp:lastModifiedBy>
  <cp:lastPrinted>2014-04-16T17:56:34Z</cp:lastPrinted>
  <dcterms:created xsi:type="dcterms:W3CDTF">2005-01-11T09:31:45Z</dcterms:created>
  <dcterms:modified xsi:type="dcterms:W3CDTF">2014-04-16T17:56:36Z</dcterms:modified>
  <cp:category/>
  <cp:version/>
  <cp:contentType/>
  <cp:contentStatus/>
</cp:coreProperties>
</file>