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8325" windowHeight="2190" tabRatio="757" activeTab="6"/>
  </bookViews>
  <sheets>
    <sheet name="JAN.14" sheetId="1" r:id="rId1"/>
    <sheet name="FEV.14" sheetId="2" r:id="rId2"/>
    <sheet name="MAR.14" sheetId="3" r:id="rId3"/>
    <sheet name="ABR.14" sheetId="4" r:id="rId4"/>
    <sheet name="MAI.14" sheetId="5" r:id="rId5"/>
    <sheet name="JUN.14" sheetId="6" r:id="rId6"/>
    <sheet name="JUL.14" sheetId="7" r:id="rId7"/>
  </sheets>
  <definedNames>
    <definedName name="_xlnm.Print_Area" localSheetId="3">'ABR.14'!$A$1:$F$55</definedName>
    <definedName name="_xlnm.Print_Area" localSheetId="1">'FEV.14'!$A$1:$F$55</definedName>
    <definedName name="_xlnm.Print_Area" localSheetId="0">'JAN.14'!$A$1:$F$55</definedName>
    <definedName name="_xlnm.Print_Area" localSheetId="6">'JUL.14'!$A$1:$F$55</definedName>
    <definedName name="_xlnm.Print_Area" localSheetId="5">'JUN.14'!$A$1:$F$55</definedName>
    <definedName name="_xlnm.Print_Area" localSheetId="4">'MAI.14'!$A$1:$F$55</definedName>
    <definedName name="_xlnm.Print_Area" localSheetId="2">'MAR.14'!$A$1:$F$55</definedName>
    <definedName name="FPM_3" localSheetId="3">'ABR.14'!#REF!</definedName>
    <definedName name="FPM_3" localSheetId="1">'FEV.14'!#REF!</definedName>
    <definedName name="FPM_3" localSheetId="0">'JAN.14'!#REF!</definedName>
    <definedName name="FPM_3" localSheetId="6">'JUL.14'!#REF!</definedName>
    <definedName name="FPM_3" localSheetId="5">'JUN.14'!#REF!</definedName>
    <definedName name="FPM_3" localSheetId="4">'MAI.14'!#REF!</definedName>
    <definedName name="FPM_3" localSheetId="2">'MAR.14'!#REF!</definedName>
    <definedName name="FPM_3">#REF!</definedName>
  </definedNames>
  <calcPr fullCalcOnLoad="1"/>
</workbook>
</file>

<file path=xl/sharedStrings.xml><?xml version="1.0" encoding="utf-8"?>
<sst xmlns="http://schemas.openxmlformats.org/spreadsheetml/2006/main" count="392" uniqueCount="61">
  <si>
    <t>INDICADOR</t>
  </si>
  <si>
    <t>Fator de Multiplicação</t>
  </si>
  <si>
    <t>Estimativa (%)</t>
  </si>
  <si>
    <t>MUNICÍPIO</t>
  </si>
  <si>
    <t>Abadia dos Dourados</t>
  </si>
  <si>
    <t>Araguari</t>
  </si>
  <si>
    <t>Araporã</t>
  </si>
  <si>
    <t>Cachoeira Dourada</t>
  </si>
  <si>
    <t>Campina Verde</t>
  </si>
  <si>
    <t>Canápolis</t>
  </si>
  <si>
    <t>Capinópolis</t>
  </si>
  <si>
    <t>Cascalho Rico</t>
  </si>
  <si>
    <t>Centralina</t>
  </si>
  <si>
    <t>Douradoquara</t>
  </si>
  <si>
    <t>Estrela do Sul</t>
  </si>
  <si>
    <t>Grupiara</t>
  </si>
  <si>
    <t>Gurinhatã</t>
  </si>
  <si>
    <t>Indianópolis</t>
  </si>
  <si>
    <t>Ipiaçu</t>
  </si>
  <si>
    <t>Irai de Minas</t>
  </si>
  <si>
    <t>Ituiutaba</t>
  </si>
  <si>
    <t>Monte Alegre de Minas</t>
  </si>
  <si>
    <t>Monte Carmelo</t>
  </si>
  <si>
    <t>Prata</t>
  </si>
  <si>
    <t>Romaria</t>
  </si>
  <si>
    <t>Santa Vitória</t>
  </si>
  <si>
    <t>Tupaciguara</t>
  </si>
  <si>
    <t>Uberlândia</t>
  </si>
  <si>
    <t>MICRORREGIÃO</t>
  </si>
  <si>
    <t>Dúvidas e Informações:</t>
  </si>
  <si>
    <t>Secretária Executiva</t>
  </si>
  <si>
    <t>3ª COTA
Mês Anterior</t>
  </si>
  <si>
    <t>1ª COTA
Mês Atual</t>
  </si>
  <si>
    <t>2ª COTA
Mês Atual</t>
  </si>
  <si>
    <t>3ª COTA
Mês Atual</t>
  </si>
  <si>
    <t>PREVISÃO DECENDIAL DO FPM</t>
  </si>
  <si>
    <t>Notas:</t>
  </si>
  <si>
    <t>Associação dos Municípios da Microrregião do Vale do Paranaíba</t>
  </si>
  <si>
    <t>Fonte: GEARF/COPEM/STN/MF - www.stn.fazenda.gov.br</t>
  </si>
  <si>
    <t>Cálculo das cotas decendiais:
Multiplicar o valor da última cota do mês anterior (3ª cota Mês Anterior) pelo Fator de Multiplicação.</t>
  </si>
  <si>
    <t>4. No valor da cota já está deduzida a contribuição ao PASEP de 1% apurada sobre o líquido (FPM-FUNDEB).</t>
  </si>
  <si>
    <t>1. Em função do CIFPM os valores podem apresentar variações em relação aos valores efetivamente creditados.</t>
  </si>
  <si>
    <t>Previsão dos montantes de FPM a serem transferidos são divulgados a partir do 5º dia útil de cada mês
Previsão baseada em dados fornecidos pela STN e sujeita a alterações</t>
  </si>
  <si>
    <t>Previsão para o mês (%)</t>
  </si>
  <si>
    <t>EXMO(A). SR(A).</t>
  </si>
  <si>
    <t>PREFEITO(A) MUNICIPAL.</t>
  </si>
  <si>
    <t>5. A 3ª Cota do Mês anterior se refere ao valor bruto do FPM.</t>
  </si>
  <si>
    <t>(34) 3213-2433 - amvap@amvapmg.org.br</t>
  </si>
  <si>
    <t>3. No valor da cota já está deduzido o valor do FUNDEB (20,00%).</t>
  </si>
  <si>
    <t>MARIA M. PEDROSA</t>
  </si>
  <si>
    <t>JANEIRO/2014</t>
  </si>
  <si>
    <t>CIFPM
2014</t>
  </si>
  <si>
    <t>2. CIFPM - Coeficiente Individual de FPM ajustado para o exercício de 2014, aprovado pela DN-TCU nº 133/2013.</t>
  </si>
  <si>
    <t>REALIZADO</t>
  </si>
  <si>
    <t>FEVEREIRO/2014</t>
  </si>
  <si>
    <t>MARÇO/2014</t>
  </si>
  <si>
    <t>ABRIL/2014</t>
  </si>
  <si>
    <t>MAIO/2014</t>
  </si>
  <si>
    <t>JUNHO/2014</t>
  </si>
  <si>
    <t>JULHO/2014</t>
  </si>
  <si>
    <t>PREVISÃO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</si>
</sst>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\-mmm\-yy"/>
    <numFmt numFmtId="179" formatCode="0.0000"/>
    <numFmt numFmtId="180" formatCode="dd/mm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#,##0.0000"/>
    <numFmt numFmtId="186" formatCode="#,##0.000"/>
    <numFmt numFmtId="187" formatCode="_([$€-2]* #,##0.00_);_([$€-2]* \(#,##0.00\);_([$€-2]* &quot;-&quot;??_)"/>
    <numFmt numFmtId="188" formatCode="#,##0.00000"/>
    <numFmt numFmtId="189" formatCode="#,##0.000000"/>
    <numFmt numFmtId="190" formatCode="#,##0.0000000"/>
    <numFmt numFmtId="191" formatCode="#,##0.00000000"/>
    <numFmt numFmtId="192" formatCode="0.000000"/>
    <numFmt numFmtId="193" formatCode="0.00000"/>
    <numFmt numFmtId="194" formatCode="0.000"/>
    <numFmt numFmtId="195" formatCode="[$€-2]\ #,##0.00_);[Red]\([$€-2]\ #,##0.00\)"/>
    <numFmt numFmtId="196" formatCode="#,##0.00;[Red]#,##0.00"/>
    <numFmt numFmtId="197" formatCode="#,##0.000000000"/>
  </numFmts>
  <fonts count="53">
    <font>
      <sz val="10"/>
      <name val="Arial"/>
      <family val="0"/>
    </font>
    <font>
      <sz val="9"/>
      <name val="Verdana"/>
      <family val="2"/>
    </font>
    <font>
      <u val="single"/>
      <sz val="9"/>
      <color indexed="12"/>
      <name val="Verdana"/>
      <family val="2"/>
    </font>
    <font>
      <u val="single"/>
      <sz val="10"/>
      <color indexed="36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0" fillId="0" borderId="0" xfId="52" applyFont="1" applyProtection="1">
      <alignment/>
      <protection/>
    </xf>
    <xf numFmtId="14" fontId="0" fillId="33" borderId="10" xfId="52" applyNumberFormat="1" applyFont="1" applyFill="1" applyBorder="1" applyAlignment="1" applyProtection="1">
      <alignment horizontal="center"/>
      <protection locked="0"/>
    </xf>
    <xf numFmtId="185" fontId="5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Protection="1">
      <alignment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Font="1" applyBorder="1" applyProtection="1">
      <alignment/>
      <protection/>
    </xf>
    <xf numFmtId="4" fontId="0" fillId="0" borderId="10" xfId="52" applyNumberFormat="1" applyFont="1" applyBorder="1" applyProtection="1">
      <alignment/>
      <protection/>
    </xf>
    <xf numFmtId="4" fontId="0" fillId="0" borderId="0" xfId="52" applyNumberFormat="1" applyFont="1" applyProtection="1">
      <alignment/>
      <protection/>
    </xf>
    <xf numFmtId="0" fontId="0" fillId="0" borderId="10" xfId="51" applyFont="1" applyBorder="1" applyProtection="1">
      <alignment/>
      <protection/>
    </xf>
    <xf numFmtId="192" fontId="0" fillId="0" borderId="10" xfId="51" applyNumberFormat="1" applyFont="1" applyBorder="1" applyProtection="1">
      <alignment/>
      <protection/>
    </xf>
    <xf numFmtId="188" fontId="0" fillId="0" borderId="0" xfId="52" applyNumberFormat="1" applyFont="1" applyProtection="1">
      <alignment/>
      <protection/>
    </xf>
    <xf numFmtId="186" fontId="0" fillId="0" borderId="0" xfId="52" applyNumberFormat="1" applyFont="1" applyProtection="1">
      <alignment/>
      <protection/>
    </xf>
    <xf numFmtId="0" fontId="0" fillId="0" borderId="0" xfId="52" applyFont="1" applyBorder="1" applyProtection="1">
      <alignment/>
      <protection/>
    </xf>
    <xf numFmtId="0" fontId="5" fillId="0" borderId="0" xfId="52" applyFont="1" applyProtection="1">
      <alignment/>
      <protection/>
    </xf>
    <xf numFmtId="0" fontId="7" fillId="0" borderId="0" xfId="52" applyFont="1" applyProtection="1">
      <alignment/>
      <protection/>
    </xf>
    <xf numFmtId="0" fontId="8" fillId="0" borderId="0" xfId="52" applyFont="1" applyProtection="1">
      <alignment/>
      <protection/>
    </xf>
    <xf numFmtId="0" fontId="0" fillId="0" borderId="0" xfId="52" applyFont="1" applyBorder="1" applyAlignment="1" applyProtection="1">
      <alignment/>
      <protection/>
    </xf>
    <xf numFmtId="0" fontId="9" fillId="0" borderId="12" xfId="52" applyFont="1" applyBorder="1" applyAlignment="1" applyProtection="1">
      <alignment horizontal="center" vertical="center" wrapText="1"/>
      <protection/>
    </xf>
    <xf numFmtId="0" fontId="9" fillId="0" borderId="13" xfId="52" applyFont="1" applyBorder="1" applyAlignment="1" applyProtection="1">
      <alignment horizontal="center" vertical="center" wrapText="1"/>
      <protection/>
    </xf>
    <xf numFmtId="0" fontId="9" fillId="0" borderId="0" xfId="52" applyFont="1" applyBorder="1" applyAlignment="1" applyProtection="1">
      <alignment horizontal="center" vertical="center" wrapText="1"/>
      <protection/>
    </xf>
    <xf numFmtId="0" fontId="9" fillId="0" borderId="0" xfId="52" applyFont="1" applyProtection="1">
      <alignment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197" fontId="0" fillId="0" borderId="10" xfId="52" applyNumberFormat="1" applyFont="1" applyBorder="1" applyProtection="1">
      <alignment/>
      <protection/>
    </xf>
    <xf numFmtId="0" fontId="0" fillId="0" borderId="0" xfId="52" applyFont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52" applyFont="1" applyProtection="1">
      <alignment/>
      <protection/>
    </xf>
    <xf numFmtId="0" fontId="16" fillId="0" borderId="0" xfId="0" applyFont="1" applyAlignment="1">
      <alignment horizontal="right"/>
    </xf>
    <xf numFmtId="185" fontId="0" fillId="0" borderId="10" xfId="52" applyNumberFormat="1" applyFont="1" applyBorder="1" applyProtection="1">
      <alignment/>
      <protection locked="0"/>
    </xf>
    <xf numFmtId="0" fontId="52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6" fillId="0" borderId="14" xfId="51" applyFont="1" applyBorder="1" applyAlignment="1" applyProtection="1">
      <alignment horizontal="justify"/>
      <protection/>
    </xf>
    <xf numFmtId="0" fontId="6" fillId="0" borderId="15" xfId="51" applyFont="1" applyBorder="1" applyAlignment="1" applyProtection="1">
      <alignment horizontal="justify"/>
      <protection/>
    </xf>
    <xf numFmtId="0" fontId="0" fillId="0" borderId="0" xfId="52" applyFont="1" applyBorder="1" applyAlignment="1" applyProtection="1">
      <alignment horizontal="justify"/>
      <protection/>
    </xf>
    <xf numFmtId="0" fontId="0" fillId="0" borderId="0" xfId="52" applyFont="1" applyBorder="1" applyAlignment="1" applyProtection="1">
      <alignment horizontal="left" wrapText="1"/>
      <protection/>
    </xf>
    <xf numFmtId="0" fontId="0" fillId="33" borderId="14" xfId="52" applyFont="1" applyFill="1" applyBorder="1" applyAlignment="1" applyProtection="1">
      <alignment horizontal="center"/>
      <protection/>
    </xf>
    <xf numFmtId="0" fontId="0" fillId="33" borderId="15" xfId="52" applyFont="1" applyFill="1" applyBorder="1" applyAlignment="1" applyProtection="1">
      <alignment horizontal="center"/>
      <protection/>
    </xf>
    <xf numFmtId="14" fontId="0" fillId="33" borderId="16" xfId="52" applyNumberFormat="1" applyFont="1" applyFill="1" applyBorder="1" applyAlignment="1" applyProtection="1">
      <alignment horizontal="center" wrapText="1"/>
      <protection/>
    </xf>
    <xf numFmtId="14" fontId="0" fillId="33" borderId="11" xfId="52" applyNumberFormat="1" applyFont="1" applyFill="1" applyBorder="1" applyAlignment="1" applyProtection="1">
      <alignment horizontal="center" wrapText="1"/>
      <protection/>
    </xf>
    <xf numFmtId="0" fontId="0" fillId="0" borderId="14" xfId="52" applyFont="1" applyBorder="1" applyAlignment="1" applyProtection="1">
      <alignment horizontal="justify"/>
      <protection/>
    </xf>
    <xf numFmtId="0" fontId="0" fillId="0" borderId="15" xfId="52" applyFont="1" applyBorder="1" applyAlignment="1" applyProtection="1">
      <alignment horizontal="justify"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0" fillId="33" borderId="16" xfId="52" applyFont="1" applyFill="1" applyBorder="1" applyAlignment="1" applyProtection="1">
      <alignment horizontal="center" vertical="center" wrapText="1"/>
      <protection/>
    </xf>
    <xf numFmtId="0" fontId="0" fillId="33" borderId="11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Border="1" applyAlignment="1" applyProtection="1">
      <alignment horizontal="center"/>
      <protection/>
    </xf>
    <xf numFmtId="2" fontId="11" fillId="0" borderId="17" xfId="52" applyNumberFormat="1" applyFont="1" applyBorder="1" applyAlignment="1" applyProtection="1">
      <alignment horizontal="center" vertical="center"/>
      <protection/>
    </xf>
    <xf numFmtId="2" fontId="11" fillId="0" borderId="18" xfId="52" applyNumberFormat="1" applyFont="1" applyBorder="1" applyAlignment="1" applyProtection="1">
      <alignment horizontal="center" vertical="center"/>
      <protection/>
    </xf>
    <xf numFmtId="2" fontId="11" fillId="0" borderId="19" xfId="52" applyNumberFormat="1" applyFont="1" applyBorder="1" applyAlignment="1" applyProtection="1">
      <alignment horizontal="center" vertical="center"/>
      <protection/>
    </xf>
    <xf numFmtId="2" fontId="11" fillId="0" borderId="20" xfId="52" applyNumberFormat="1" applyFont="1" applyBorder="1" applyAlignment="1" applyProtection="1">
      <alignment horizontal="center" vertical="center"/>
      <protection/>
    </xf>
    <xf numFmtId="2" fontId="11" fillId="0" borderId="0" xfId="52" applyNumberFormat="1" applyFont="1" applyBorder="1" applyAlignment="1" applyProtection="1">
      <alignment horizontal="center" vertical="center"/>
      <protection/>
    </xf>
    <xf numFmtId="2" fontId="11" fillId="0" borderId="21" xfId="52" applyNumberFormat="1" applyFont="1" applyBorder="1" applyAlignment="1" applyProtection="1">
      <alignment horizontal="center" vertical="center"/>
      <protection/>
    </xf>
    <xf numFmtId="49" fontId="11" fillId="0" borderId="12" xfId="52" applyNumberFormat="1" applyFont="1" applyBorder="1" applyAlignment="1" applyProtection="1">
      <alignment horizontal="center" vertical="center"/>
      <protection locked="0"/>
    </xf>
    <xf numFmtId="49" fontId="11" fillId="0" borderId="13" xfId="52" applyNumberFormat="1" applyFont="1" applyBorder="1" applyAlignment="1" applyProtection="1">
      <alignment horizontal="center" vertical="center"/>
      <protection locked="0"/>
    </xf>
    <xf numFmtId="49" fontId="11" fillId="0" borderId="22" xfId="52" applyNumberFormat="1" applyFont="1" applyBorder="1" applyAlignment="1" applyProtection="1">
      <alignment horizontal="center" vertical="center"/>
      <protection locked="0"/>
    </xf>
    <xf numFmtId="0" fontId="0" fillId="0" borderId="17" xfId="52" applyFont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0" fillId="0" borderId="21" xfId="52" applyFont="1" applyBorder="1" applyAlignment="1" applyProtection="1">
      <alignment horizontal="center" vertical="center" wrapText="1"/>
      <protection/>
    </xf>
    <xf numFmtId="0" fontId="0" fillId="0" borderId="12" xfId="52" applyFont="1" applyBorder="1" applyAlignment="1" applyProtection="1">
      <alignment horizontal="center" vertical="center" wrapText="1"/>
      <protection/>
    </xf>
    <xf numFmtId="0" fontId="0" fillId="0" borderId="13" xfId="52" applyFont="1" applyBorder="1" applyAlignment="1" applyProtection="1">
      <alignment horizontal="center" vertical="center" wrapText="1"/>
      <protection/>
    </xf>
    <xf numFmtId="0" fontId="0" fillId="0" borderId="22" xfId="52" applyFont="1" applyBorder="1" applyAlignment="1" applyProtection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PM - Previsão 2004" xfId="51"/>
    <cellStyle name="Normal_FPM - Previsao Mensal 200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" xfId="66"/>
    <cellStyle name="Vírgula0" xfId="67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51"/>
      <c r="B1" s="52" t="s">
        <v>37</v>
      </c>
      <c r="C1" s="53"/>
      <c r="D1" s="53"/>
      <c r="E1" s="53"/>
      <c r="F1" s="53"/>
      <c r="G1" s="54"/>
    </row>
    <row r="2" spans="1:7" s="1" customFormat="1" ht="19.5" customHeight="1">
      <c r="A2" s="51"/>
      <c r="B2" s="55" t="s">
        <v>35</v>
      </c>
      <c r="C2" s="56"/>
      <c r="D2" s="56"/>
      <c r="E2" s="56"/>
      <c r="F2" s="56"/>
      <c r="G2" s="57"/>
    </row>
    <row r="3" spans="1:7" s="1" customFormat="1" ht="19.5" customHeight="1">
      <c r="A3" s="51"/>
      <c r="B3" s="58" t="s">
        <v>50</v>
      </c>
      <c r="C3" s="59"/>
      <c r="D3" s="59"/>
      <c r="E3" s="59"/>
      <c r="F3" s="59"/>
      <c r="G3" s="60"/>
    </row>
    <row r="4" spans="1:7" s="2" customFormat="1" ht="30.75" customHeight="1">
      <c r="A4" s="61" t="s">
        <v>42</v>
      </c>
      <c r="B4" s="62"/>
      <c r="C4" s="62"/>
      <c r="D4" s="62"/>
      <c r="E4" s="62"/>
      <c r="F4" s="62"/>
      <c r="G4" s="63"/>
    </row>
    <row r="5" spans="1:7" s="2" customFormat="1" ht="36" customHeight="1">
      <c r="A5" s="64" t="s">
        <v>39</v>
      </c>
      <c r="B5" s="65"/>
      <c r="C5" s="65"/>
      <c r="D5" s="65"/>
      <c r="E5" s="65"/>
      <c r="F5" s="65"/>
      <c r="G5" s="66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42" t="s">
        <v>0</v>
      </c>
      <c r="B7" s="43"/>
      <c r="C7" s="44" t="s">
        <v>43</v>
      </c>
      <c r="D7" s="3">
        <v>41649</v>
      </c>
      <c r="E7" s="3">
        <v>41659</v>
      </c>
      <c r="F7" s="3">
        <v>41669</v>
      </c>
      <c r="G7" s="3"/>
    </row>
    <row r="8" spans="1:7" s="2" customFormat="1" ht="14.25">
      <c r="A8" s="46" t="s">
        <v>1</v>
      </c>
      <c r="B8" s="47"/>
      <c r="C8" s="45"/>
      <c r="D8" s="34">
        <v>1.8118</v>
      </c>
      <c r="E8" s="35">
        <v>0.5574</v>
      </c>
      <c r="F8" s="36">
        <v>1.2181</v>
      </c>
      <c r="G8" s="4"/>
    </row>
    <row r="9" spans="1:7" s="2" customFormat="1" ht="12.75">
      <c r="A9" s="46" t="s">
        <v>2</v>
      </c>
      <c r="B9" s="47"/>
      <c r="C9" s="5"/>
      <c r="D9" s="6">
        <f>SUM(D8-1)*100</f>
        <v>81.18</v>
      </c>
      <c r="E9" s="6">
        <f>SUM(E8-1)*100</f>
        <v>-44.26</v>
      </c>
      <c r="F9" s="6">
        <f>SUM(F8-1)*100</f>
        <v>21.809999999999995</v>
      </c>
      <c r="G9" s="6"/>
    </row>
    <row r="10" spans="1:7" s="2" customFormat="1" ht="31.5" customHeight="1">
      <c r="A10" s="48" t="s">
        <v>3</v>
      </c>
      <c r="B10" s="49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48"/>
      <c r="B11" s="50"/>
      <c r="C11" s="8">
        <v>41638</v>
      </c>
      <c r="D11" s="9">
        <v>41649</v>
      </c>
      <c r="E11" s="9">
        <v>41659</v>
      </c>
      <c r="F11" s="9">
        <v>41669</v>
      </c>
      <c r="G11" s="9"/>
    </row>
    <row r="12" spans="1:8" s="2" customFormat="1" ht="12.75">
      <c r="A12" s="10" t="s">
        <v>4</v>
      </c>
      <c r="B12" s="14">
        <v>0.6</v>
      </c>
      <c r="C12" s="11">
        <v>186491.71</v>
      </c>
      <c r="D12" s="11">
        <f aca="true" t="shared" si="0" ref="D12:F35">($C12*D$8)-($C12*D$8*20%)-((($C12*D$8)-($C12*D$8*20%))*1%)</f>
        <v>267605.45870097604</v>
      </c>
      <c r="E12" s="11">
        <f t="shared" si="0"/>
        <v>82328.779489968</v>
      </c>
      <c r="F12" s="11">
        <f t="shared" si="0"/>
        <v>179915.117145192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994622.49</v>
      </c>
      <c r="D13" s="11">
        <f t="shared" si="0"/>
        <v>1427229.1656865443</v>
      </c>
      <c r="E13" s="11">
        <f t="shared" si="0"/>
        <v>439086.840133392</v>
      </c>
      <c r="F13" s="11">
        <f t="shared" si="0"/>
        <v>959547.3268146479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186491.71</v>
      </c>
      <c r="D14" s="11">
        <f t="shared" si="0"/>
        <v>267605.45870097604</v>
      </c>
      <c r="E14" s="11">
        <f t="shared" si="0"/>
        <v>82328.779489968</v>
      </c>
      <c r="F14" s="11">
        <f t="shared" si="0"/>
        <v>179915.117145192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186491.71</v>
      </c>
      <c r="D15" s="11">
        <f t="shared" si="0"/>
        <v>267605.45870097604</v>
      </c>
      <c r="E15" s="11">
        <f t="shared" si="0"/>
        <v>82328.779489968</v>
      </c>
      <c r="F15" s="11">
        <f t="shared" si="0"/>
        <v>179915.117145192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372983.44</v>
      </c>
      <c r="D16" s="11">
        <f t="shared" si="0"/>
        <v>535210.9461008641</v>
      </c>
      <c r="E16" s="11">
        <f t="shared" si="0"/>
        <v>164657.56780915198</v>
      </c>
      <c r="F16" s="11">
        <f t="shared" si="0"/>
        <v>359830.253585088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248655.62</v>
      </c>
      <c r="D17" s="11">
        <f t="shared" si="0"/>
        <v>356807.28783427196</v>
      </c>
      <c r="E17" s="11">
        <f t="shared" si="0"/>
        <v>109771.70892969599</v>
      </c>
      <c r="F17" s="11">
        <f t="shared" si="0"/>
        <v>239886.829291824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310819.53</v>
      </c>
      <c r="D18" s="11">
        <f t="shared" si="0"/>
        <v>446009.11696756806</v>
      </c>
      <c r="E18" s="11">
        <f t="shared" si="0"/>
        <v>137214.638369424</v>
      </c>
      <c r="F18" s="11">
        <f t="shared" si="0"/>
        <v>299858.54143845604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186491.71</v>
      </c>
      <c r="D19" s="11">
        <f t="shared" si="0"/>
        <v>267605.45870097604</v>
      </c>
      <c r="E19" s="11">
        <f t="shared" si="0"/>
        <v>82328.779489968</v>
      </c>
      <c r="F19" s="11">
        <f t="shared" si="0"/>
        <v>179915.117145192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248655.62</v>
      </c>
      <c r="D20" s="11">
        <f t="shared" si="0"/>
        <v>356807.28783427196</v>
      </c>
      <c r="E20" s="11">
        <f t="shared" si="0"/>
        <v>109771.70892969599</v>
      </c>
      <c r="F20" s="11">
        <f t="shared" si="0"/>
        <v>239886.829291824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186491.71</v>
      </c>
      <c r="D21" s="11">
        <f t="shared" si="0"/>
        <v>267605.45870097604</v>
      </c>
      <c r="E21" s="11">
        <f t="shared" si="0"/>
        <v>82328.779489968</v>
      </c>
      <c r="F21" s="11">
        <f t="shared" si="0"/>
        <v>179915.117145192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186491.71</v>
      </c>
      <c r="D22" s="11">
        <f t="shared" si="0"/>
        <v>267605.45870097604</v>
      </c>
      <c r="E22" s="11">
        <f t="shared" si="0"/>
        <v>82328.779489968</v>
      </c>
      <c r="F22" s="11">
        <f t="shared" si="0"/>
        <v>179915.117145192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186491.71</v>
      </c>
      <c r="D23" s="11">
        <f t="shared" si="0"/>
        <v>267605.45870097604</v>
      </c>
      <c r="E23" s="11">
        <f t="shared" si="0"/>
        <v>82328.779489968</v>
      </c>
      <c r="F23" s="11">
        <f t="shared" si="0"/>
        <v>179915.117145192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186491.71</v>
      </c>
      <c r="D24" s="11">
        <f t="shared" si="0"/>
        <v>267605.45870097604</v>
      </c>
      <c r="E24" s="11">
        <f t="shared" si="0"/>
        <v>82328.779489968</v>
      </c>
      <c r="F24" s="11">
        <f t="shared" si="0"/>
        <v>179915.117145192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186491.71</v>
      </c>
      <c r="D25" s="11">
        <f t="shared" si="0"/>
        <v>267605.45870097604</v>
      </c>
      <c r="E25" s="11">
        <f t="shared" si="0"/>
        <v>82328.779489968</v>
      </c>
      <c r="F25" s="11">
        <f t="shared" si="0"/>
        <v>179915.117145192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186491.71</v>
      </c>
      <c r="D26" s="11">
        <f t="shared" si="0"/>
        <v>267605.45870097604</v>
      </c>
      <c r="E26" s="11">
        <f t="shared" si="0"/>
        <v>82328.779489968</v>
      </c>
      <c r="F26" s="11">
        <f t="shared" si="0"/>
        <v>179915.117145192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186491.71</v>
      </c>
      <c r="D27" s="11">
        <f t="shared" si="0"/>
        <v>267605.45870097604</v>
      </c>
      <c r="E27" s="11">
        <f t="shared" si="0"/>
        <v>82328.779489968</v>
      </c>
      <c r="F27" s="11">
        <f t="shared" si="0"/>
        <v>179915.117145192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932458.58</v>
      </c>
      <c r="D28" s="11">
        <f t="shared" si="0"/>
        <v>1338027.336553248</v>
      </c>
      <c r="E28" s="11">
        <f t="shared" si="0"/>
        <v>411643.910693664</v>
      </c>
      <c r="F28" s="11">
        <f t="shared" si="0"/>
        <v>899575.6146680157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372983.44</v>
      </c>
      <c r="D29" s="11">
        <f t="shared" si="0"/>
        <v>535210.9461008641</v>
      </c>
      <c r="E29" s="11">
        <f t="shared" si="0"/>
        <v>164657.56780915198</v>
      </c>
      <c r="F29" s="11">
        <f t="shared" si="0"/>
        <v>359830.253585088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621639.05</v>
      </c>
      <c r="D30" s="11">
        <f t="shared" si="0"/>
        <v>892018.2195856802</v>
      </c>
      <c r="E30" s="11">
        <f t="shared" si="0"/>
        <v>274429.27232424</v>
      </c>
      <c r="F30" s="11">
        <f t="shared" si="0"/>
        <v>599717.07322956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11">
        <v>435147.34</v>
      </c>
      <c r="D31" s="11">
        <f t="shared" si="0"/>
        <v>624412.7608847041</v>
      </c>
      <c r="E31" s="11">
        <f t="shared" si="0"/>
        <v>192100.492834272</v>
      </c>
      <c r="F31" s="11">
        <f t="shared" si="0"/>
        <v>419801.95608436805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186491.71</v>
      </c>
      <c r="D32" s="11">
        <f t="shared" si="0"/>
        <v>267605.45870097604</v>
      </c>
      <c r="E32" s="11">
        <f t="shared" si="0"/>
        <v>82328.779489968</v>
      </c>
      <c r="F32" s="11">
        <f t="shared" si="0"/>
        <v>179915.117145192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</v>
      </c>
      <c r="C33" s="11">
        <v>372983.44</v>
      </c>
      <c r="D33" s="11">
        <f t="shared" si="0"/>
        <v>535210.9461008641</v>
      </c>
      <c r="E33" s="11">
        <f t="shared" si="0"/>
        <v>164657.56780915198</v>
      </c>
      <c r="F33" s="11">
        <f t="shared" si="0"/>
        <v>359830.253585088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1.2</v>
      </c>
      <c r="C34" s="11">
        <v>435147.34</v>
      </c>
      <c r="D34" s="11">
        <f t="shared" si="0"/>
        <v>624412.7608847041</v>
      </c>
      <c r="E34" s="11">
        <f t="shared" si="0"/>
        <v>192100.492834272</v>
      </c>
      <c r="F34" s="11">
        <f t="shared" si="0"/>
        <v>419801.95608436805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1752904.48</v>
      </c>
      <c r="D35" s="11">
        <f t="shared" si="0"/>
        <v>2515322.570796288</v>
      </c>
      <c r="E35" s="11">
        <f t="shared" si="0"/>
        <v>773838.614064384</v>
      </c>
      <c r="F35" s="11">
        <f t="shared" si="0"/>
        <v>1691088.6540936958</v>
      </c>
      <c r="G35" s="27" t="e">
        <f>(F35/#REF!)*100</f>
        <v>#REF!</v>
      </c>
      <c r="H35" s="12"/>
    </row>
    <row r="36" spans="1:7" s="2" customFormat="1" ht="12.75">
      <c r="A36" s="38" t="s">
        <v>28</v>
      </c>
      <c r="B36" s="39"/>
      <c r="C36" s="6">
        <f>SUM(C12:C35)</f>
        <v>9336900.89</v>
      </c>
      <c r="D36" s="6">
        <f>SUM(D12:D35)</f>
        <v>13397944.849741587</v>
      </c>
      <c r="E36" s="6">
        <f>SUM(E12:E35)</f>
        <v>4121875.736420111</v>
      </c>
      <c r="F36" s="6">
        <f>SUM(F12:F35)</f>
        <v>9007636.947494324</v>
      </c>
      <c r="G36" s="27" t="e">
        <f>(F36/#REF!)*100</f>
        <v>#REF!</v>
      </c>
    </row>
    <row r="37" spans="1:7" s="2" customFormat="1" ht="12.75">
      <c r="A37" s="40" t="s">
        <v>38</v>
      </c>
      <c r="B37" s="40"/>
      <c r="C37" s="40"/>
      <c r="D37" s="40"/>
      <c r="E37" s="40"/>
      <c r="F37" s="40"/>
      <c r="G37" s="40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40" t="s">
        <v>41</v>
      </c>
      <c r="B39" s="40"/>
      <c r="C39" s="40"/>
      <c r="D39" s="40"/>
      <c r="E39" s="40"/>
      <c r="F39" s="40"/>
      <c r="G39" s="40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40" t="s">
        <v>48</v>
      </c>
      <c r="B41" s="40"/>
      <c r="C41" s="40"/>
      <c r="D41" s="40"/>
      <c r="E41" s="40"/>
      <c r="F41" s="40"/>
      <c r="G41" s="40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41" t="s">
        <v>46</v>
      </c>
      <c r="B43" s="41"/>
      <c r="C43" s="41"/>
      <c r="D43" s="41"/>
      <c r="E43" s="41"/>
      <c r="F43" s="41"/>
      <c r="G43" s="41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51"/>
      <c r="B1" s="52" t="s">
        <v>37</v>
      </c>
      <c r="C1" s="53"/>
      <c r="D1" s="53"/>
      <c r="E1" s="53"/>
      <c r="F1" s="53"/>
      <c r="G1" s="54"/>
    </row>
    <row r="2" spans="1:7" s="1" customFormat="1" ht="19.5" customHeight="1">
      <c r="A2" s="51"/>
      <c r="B2" s="55" t="s">
        <v>35</v>
      </c>
      <c r="C2" s="56"/>
      <c r="D2" s="56"/>
      <c r="E2" s="56"/>
      <c r="F2" s="56"/>
      <c r="G2" s="57"/>
    </row>
    <row r="3" spans="1:7" s="1" customFormat="1" ht="19.5" customHeight="1">
      <c r="A3" s="51"/>
      <c r="B3" s="58" t="s">
        <v>54</v>
      </c>
      <c r="C3" s="59"/>
      <c r="D3" s="59"/>
      <c r="E3" s="59"/>
      <c r="F3" s="59"/>
      <c r="G3" s="60"/>
    </row>
    <row r="4" spans="1:7" s="2" customFormat="1" ht="30.75" customHeight="1">
      <c r="A4" s="61" t="s">
        <v>42</v>
      </c>
      <c r="B4" s="62"/>
      <c r="C4" s="62"/>
      <c r="D4" s="62"/>
      <c r="E4" s="62"/>
      <c r="F4" s="62"/>
      <c r="G4" s="63"/>
    </row>
    <row r="5" spans="1:7" s="2" customFormat="1" ht="36" customHeight="1">
      <c r="A5" s="64" t="s">
        <v>39</v>
      </c>
      <c r="B5" s="65"/>
      <c r="C5" s="65"/>
      <c r="D5" s="65"/>
      <c r="E5" s="65"/>
      <c r="F5" s="65"/>
      <c r="G5" s="66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42" t="s">
        <v>0</v>
      </c>
      <c r="B7" s="43"/>
      <c r="C7" s="44" t="s">
        <v>43</v>
      </c>
      <c r="D7" s="3">
        <v>41680</v>
      </c>
      <c r="E7" s="3">
        <v>41690</v>
      </c>
      <c r="F7" s="3">
        <v>41698</v>
      </c>
      <c r="G7" s="3"/>
    </row>
    <row r="8" spans="1:7" s="2" customFormat="1" ht="14.25">
      <c r="A8" s="46" t="s">
        <v>1</v>
      </c>
      <c r="B8" s="47"/>
      <c r="C8" s="45"/>
      <c r="D8" s="34">
        <v>2.4308</v>
      </c>
      <c r="E8" s="35">
        <v>0.1677</v>
      </c>
      <c r="F8" s="36">
        <v>0.7237</v>
      </c>
      <c r="G8" s="4"/>
    </row>
    <row r="9" spans="1:7" s="2" customFormat="1" ht="12.75">
      <c r="A9" s="46" t="s">
        <v>2</v>
      </c>
      <c r="B9" s="47"/>
      <c r="C9" s="5"/>
      <c r="D9" s="6">
        <f>SUM(D8-1)*100</f>
        <v>143.08</v>
      </c>
      <c r="E9" s="6">
        <f>SUM(E8-1)*100</f>
        <v>-83.23</v>
      </c>
      <c r="F9" s="6">
        <f>SUM(F8-1)*100</f>
        <v>-27.63</v>
      </c>
      <c r="G9" s="6"/>
    </row>
    <row r="10" spans="1:7" s="2" customFormat="1" ht="31.5" customHeight="1">
      <c r="A10" s="48" t="s">
        <v>3</v>
      </c>
      <c r="B10" s="49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48"/>
      <c r="B11" s="50"/>
      <c r="C11" s="8">
        <v>41669</v>
      </c>
      <c r="D11" s="9">
        <v>41680</v>
      </c>
      <c r="E11" s="9">
        <v>41690</v>
      </c>
      <c r="F11" s="9">
        <v>41698</v>
      </c>
      <c r="G11" s="9"/>
    </row>
    <row r="12" spans="1:8" s="2" customFormat="1" ht="12.75">
      <c r="A12" s="10" t="s">
        <v>4</v>
      </c>
      <c r="B12" s="14">
        <v>0.6</v>
      </c>
      <c r="C12" s="11">
        <v>224835.2</v>
      </c>
      <c r="D12" s="11">
        <f aca="true" t="shared" si="0" ref="D12:F35">($C12*D$8)-($C12*D$8*20%)-((($C12*D$8)-($C12*D$8*20%))*1%)</f>
        <v>432851.28809472005</v>
      </c>
      <c r="E12" s="11">
        <f t="shared" si="0"/>
        <v>29862.251527679997</v>
      </c>
      <c r="F12" s="11">
        <f t="shared" si="0"/>
        <v>128868.88151808002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1199121.06</v>
      </c>
      <c r="D13" s="11">
        <f t="shared" si="0"/>
        <v>2308540.1903372165</v>
      </c>
      <c r="E13" s="11">
        <f t="shared" si="0"/>
        <v>159265.340595504</v>
      </c>
      <c r="F13" s="11">
        <f t="shared" si="0"/>
        <v>687300.6976086241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224835.2</v>
      </c>
      <c r="D14" s="11">
        <f t="shared" si="0"/>
        <v>432851.28809472005</v>
      </c>
      <c r="E14" s="11">
        <f t="shared" si="0"/>
        <v>29862.251527679997</v>
      </c>
      <c r="F14" s="11">
        <f t="shared" si="0"/>
        <v>128868.88151808002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224835.2</v>
      </c>
      <c r="D15" s="11">
        <f t="shared" si="0"/>
        <v>432851.28809472005</v>
      </c>
      <c r="E15" s="11">
        <f t="shared" si="0"/>
        <v>29862.251527679997</v>
      </c>
      <c r="F15" s="11">
        <f t="shared" si="0"/>
        <v>128868.88151808002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449670.39</v>
      </c>
      <c r="D16" s="11">
        <f t="shared" si="0"/>
        <v>865702.5569375041</v>
      </c>
      <c r="E16" s="11">
        <f t="shared" si="0"/>
        <v>59724.501727176</v>
      </c>
      <c r="F16" s="11">
        <f t="shared" si="0"/>
        <v>257737.757304456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299780.27</v>
      </c>
      <c r="D17" s="11">
        <f t="shared" si="0"/>
        <v>577135.0572102721</v>
      </c>
      <c r="E17" s="11">
        <f t="shared" si="0"/>
        <v>39816.335812968</v>
      </c>
      <c r="F17" s="11">
        <f t="shared" si="0"/>
        <v>171825.177268008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374725.33</v>
      </c>
      <c r="D18" s="11">
        <f t="shared" si="0"/>
        <v>721418.807073888</v>
      </c>
      <c r="E18" s="11">
        <f t="shared" si="0"/>
        <v>49770.418770072</v>
      </c>
      <c r="F18" s="11">
        <f t="shared" si="0"/>
        <v>214781.46728623201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224835.2</v>
      </c>
      <c r="D19" s="11">
        <f t="shared" si="0"/>
        <v>432851.28809472005</v>
      </c>
      <c r="E19" s="11">
        <f t="shared" si="0"/>
        <v>29862.251527679997</v>
      </c>
      <c r="F19" s="11">
        <f t="shared" si="0"/>
        <v>128868.88151808002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299780.27</v>
      </c>
      <c r="D20" s="11">
        <f t="shared" si="0"/>
        <v>577135.0572102721</v>
      </c>
      <c r="E20" s="11">
        <f t="shared" si="0"/>
        <v>39816.335812968</v>
      </c>
      <c r="F20" s="11">
        <f t="shared" si="0"/>
        <v>171825.177268008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224835.2</v>
      </c>
      <c r="D21" s="11">
        <f t="shared" si="0"/>
        <v>432851.28809472005</v>
      </c>
      <c r="E21" s="11">
        <f t="shared" si="0"/>
        <v>29862.251527679997</v>
      </c>
      <c r="F21" s="11">
        <f t="shared" si="0"/>
        <v>128868.88151808002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224835.2</v>
      </c>
      <c r="D22" s="11">
        <f t="shared" si="0"/>
        <v>432851.28809472005</v>
      </c>
      <c r="E22" s="11">
        <f t="shared" si="0"/>
        <v>29862.251527679997</v>
      </c>
      <c r="F22" s="11">
        <f t="shared" si="0"/>
        <v>128868.88151808002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224835.2</v>
      </c>
      <c r="D23" s="11">
        <f t="shared" si="0"/>
        <v>432851.28809472005</v>
      </c>
      <c r="E23" s="11">
        <f t="shared" si="0"/>
        <v>29862.251527679997</v>
      </c>
      <c r="F23" s="11">
        <f t="shared" si="0"/>
        <v>128868.88151808002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224835.2</v>
      </c>
      <c r="D24" s="11">
        <f t="shared" si="0"/>
        <v>432851.28809472005</v>
      </c>
      <c r="E24" s="11">
        <f t="shared" si="0"/>
        <v>29862.251527679997</v>
      </c>
      <c r="F24" s="11">
        <f t="shared" si="0"/>
        <v>128868.88151808002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224835.2</v>
      </c>
      <c r="D25" s="11">
        <f t="shared" si="0"/>
        <v>432851.28809472005</v>
      </c>
      <c r="E25" s="11">
        <f t="shared" si="0"/>
        <v>29862.251527679997</v>
      </c>
      <c r="F25" s="11">
        <f t="shared" si="0"/>
        <v>128868.88151808002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224835.2</v>
      </c>
      <c r="D26" s="11">
        <f t="shared" si="0"/>
        <v>432851.28809472005</v>
      </c>
      <c r="E26" s="11">
        <f t="shared" si="0"/>
        <v>29862.251527679997</v>
      </c>
      <c r="F26" s="11">
        <f t="shared" si="0"/>
        <v>128868.88151808002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224835.2</v>
      </c>
      <c r="D27" s="11">
        <f t="shared" si="0"/>
        <v>432851.28809472005</v>
      </c>
      <c r="E27" s="11">
        <f t="shared" si="0"/>
        <v>29862.251527679997</v>
      </c>
      <c r="F27" s="11">
        <f t="shared" si="0"/>
        <v>128868.88151808002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1199121.06</v>
      </c>
      <c r="D28" s="11">
        <f t="shared" si="0"/>
        <v>2308540.1903372165</v>
      </c>
      <c r="E28" s="11">
        <f t="shared" si="0"/>
        <v>159265.340595504</v>
      </c>
      <c r="F28" s="11">
        <f t="shared" si="0"/>
        <v>687300.6976086241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449670.39</v>
      </c>
      <c r="D29" s="11">
        <f t="shared" si="0"/>
        <v>865702.5569375041</v>
      </c>
      <c r="E29" s="11">
        <f t="shared" si="0"/>
        <v>59724.501727176</v>
      </c>
      <c r="F29" s="11">
        <f t="shared" si="0"/>
        <v>257737.757304456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749450.66</v>
      </c>
      <c r="D30" s="11">
        <f t="shared" si="0"/>
        <v>1442837.614147776</v>
      </c>
      <c r="E30" s="11">
        <f t="shared" si="0"/>
        <v>99540.837540144</v>
      </c>
      <c r="F30" s="11">
        <f t="shared" si="0"/>
        <v>429562.93457246403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11">
        <v>524615.46</v>
      </c>
      <c r="D31" s="11">
        <f t="shared" si="0"/>
        <v>1009986.3260530559</v>
      </c>
      <c r="E31" s="11">
        <f t="shared" si="0"/>
        <v>69678.586012464</v>
      </c>
      <c r="F31" s="11">
        <f t="shared" si="0"/>
        <v>300694.05305438396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224835.2</v>
      </c>
      <c r="D32" s="11">
        <f t="shared" si="0"/>
        <v>432851.28809472005</v>
      </c>
      <c r="E32" s="11">
        <f t="shared" si="0"/>
        <v>29862.251527679997</v>
      </c>
      <c r="F32" s="11">
        <f t="shared" si="0"/>
        <v>128868.88151808002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</v>
      </c>
      <c r="C33" s="11">
        <v>449670.39</v>
      </c>
      <c r="D33" s="11">
        <f t="shared" si="0"/>
        <v>865702.5569375041</v>
      </c>
      <c r="E33" s="11">
        <f t="shared" si="0"/>
        <v>59724.501727176</v>
      </c>
      <c r="F33" s="11">
        <f t="shared" si="0"/>
        <v>257737.757304456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1.2</v>
      </c>
      <c r="C34" s="11">
        <v>524615.46</v>
      </c>
      <c r="D34" s="11">
        <f t="shared" si="0"/>
        <v>1009986.3260530559</v>
      </c>
      <c r="E34" s="11">
        <f t="shared" si="0"/>
        <v>69678.586012464</v>
      </c>
      <c r="F34" s="11">
        <f t="shared" si="0"/>
        <v>300694.05305438396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2099834.69</v>
      </c>
      <c r="D35" s="11">
        <f t="shared" si="0"/>
        <v>4042588.3062459836</v>
      </c>
      <c r="E35" s="11">
        <f t="shared" si="0"/>
        <v>278896.68379029597</v>
      </c>
      <c r="F35" s="11">
        <f t="shared" si="0"/>
        <v>1203563.0892011758</v>
      </c>
      <c r="G35" s="27" t="e">
        <f>(F35/#REF!)*100</f>
        <v>#REF!</v>
      </c>
      <c r="H35" s="12"/>
    </row>
    <row r="36" spans="1:7" s="2" customFormat="1" ht="12.75">
      <c r="A36" s="38" t="s">
        <v>28</v>
      </c>
      <c r="B36" s="39"/>
      <c r="C36" s="6">
        <f>SUM(C12:C35)</f>
        <v>11318077.83</v>
      </c>
      <c r="D36" s="6">
        <f>SUM(D12:D35)</f>
        <v>21789491.00261789</v>
      </c>
      <c r="E36" s="6">
        <f>SUM(E12:E35)</f>
        <v>1503248.9884560718</v>
      </c>
      <c r="F36" s="6">
        <f>SUM(F12:F35)</f>
        <v>6487187.197052232</v>
      </c>
      <c r="G36" s="27" t="e">
        <f>(F36/#REF!)*100</f>
        <v>#REF!</v>
      </c>
    </row>
    <row r="37" spans="1:7" s="2" customFormat="1" ht="12.75">
      <c r="A37" s="40" t="s">
        <v>38</v>
      </c>
      <c r="B37" s="40"/>
      <c r="C37" s="40"/>
      <c r="D37" s="40"/>
      <c r="E37" s="40"/>
      <c r="F37" s="40"/>
      <c r="G37" s="40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40" t="s">
        <v>41</v>
      </c>
      <c r="B39" s="40"/>
      <c r="C39" s="40"/>
      <c r="D39" s="40"/>
      <c r="E39" s="40"/>
      <c r="F39" s="40"/>
      <c r="G39" s="40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40" t="s">
        <v>48</v>
      </c>
      <c r="B41" s="40"/>
      <c r="C41" s="40"/>
      <c r="D41" s="40"/>
      <c r="E41" s="40"/>
      <c r="F41" s="40"/>
      <c r="G41" s="40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41" t="s">
        <v>46</v>
      </c>
      <c r="B43" s="41"/>
      <c r="C43" s="41"/>
      <c r="D43" s="41"/>
      <c r="E43" s="41"/>
      <c r="F43" s="41"/>
      <c r="G43" s="41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51"/>
      <c r="B1" s="52" t="s">
        <v>37</v>
      </c>
      <c r="C1" s="53"/>
      <c r="D1" s="53"/>
      <c r="E1" s="53"/>
      <c r="F1" s="53"/>
      <c r="G1" s="54"/>
    </row>
    <row r="2" spans="1:7" s="1" customFormat="1" ht="19.5" customHeight="1">
      <c r="A2" s="51"/>
      <c r="B2" s="55" t="s">
        <v>35</v>
      </c>
      <c r="C2" s="56"/>
      <c r="D2" s="56"/>
      <c r="E2" s="56"/>
      <c r="F2" s="56"/>
      <c r="G2" s="57"/>
    </row>
    <row r="3" spans="1:7" s="1" customFormat="1" ht="19.5" customHeight="1">
      <c r="A3" s="51"/>
      <c r="B3" s="58" t="s">
        <v>55</v>
      </c>
      <c r="C3" s="59"/>
      <c r="D3" s="59"/>
      <c r="E3" s="59"/>
      <c r="F3" s="59"/>
      <c r="G3" s="60"/>
    </row>
    <row r="4" spans="1:7" s="2" customFormat="1" ht="30.75" customHeight="1">
      <c r="A4" s="61" t="s">
        <v>42</v>
      </c>
      <c r="B4" s="62"/>
      <c r="C4" s="62"/>
      <c r="D4" s="62"/>
      <c r="E4" s="62"/>
      <c r="F4" s="62"/>
      <c r="G4" s="63"/>
    </row>
    <row r="5" spans="1:7" s="2" customFormat="1" ht="36" customHeight="1">
      <c r="A5" s="64" t="s">
        <v>39</v>
      </c>
      <c r="B5" s="65"/>
      <c r="C5" s="65"/>
      <c r="D5" s="65"/>
      <c r="E5" s="65"/>
      <c r="F5" s="65"/>
      <c r="G5" s="66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42" t="s">
        <v>0</v>
      </c>
      <c r="B7" s="43"/>
      <c r="C7" s="44" t="s">
        <v>43</v>
      </c>
      <c r="D7" s="3">
        <v>41708</v>
      </c>
      <c r="E7" s="3">
        <v>41718</v>
      </c>
      <c r="F7" s="3">
        <v>41726</v>
      </c>
      <c r="G7" s="3"/>
    </row>
    <row r="8" spans="1:7" s="2" customFormat="1" ht="14.25">
      <c r="A8" s="46" t="s">
        <v>1</v>
      </c>
      <c r="B8" s="47"/>
      <c r="C8" s="45"/>
      <c r="D8" s="34">
        <v>1.3689</v>
      </c>
      <c r="E8" s="35">
        <v>0.1966</v>
      </c>
      <c r="F8" s="36">
        <v>1.1576</v>
      </c>
      <c r="G8" s="4"/>
    </row>
    <row r="9" spans="1:7" s="2" customFormat="1" ht="12.75">
      <c r="A9" s="46" t="s">
        <v>2</v>
      </c>
      <c r="B9" s="47"/>
      <c r="C9" s="5"/>
      <c r="D9" s="6">
        <f>SUM(D8-1)*100</f>
        <v>36.89</v>
      </c>
      <c r="E9" s="6">
        <f>SUM(E8-1)*100</f>
        <v>-80.34</v>
      </c>
      <c r="F9" s="6">
        <f>SUM(F8-1)*100</f>
        <v>15.759999999999996</v>
      </c>
      <c r="G9" s="6"/>
    </row>
    <row r="10" spans="1:7" s="2" customFormat="1" ht="31.5" customHeight="1">
      <c r="A10" s="48" t="s">
        <v>3</v>
      </c>
      <c r="B10" s="49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48"/>
      <c r="B11" s="50"/>
      <c r="C11" s="8">
        <v>41698</v>
      </c>
      <c r="D11" s="9">
        <v>41708</v>
      </c>
      <c r="E11" s="9">
        <v>41718</v>
      </c>
      <c r="F11" s="9">
        <v>41726</v>
      </c>
      <c r="G11" s="9"/>
    </row>
    <row r="12" spans="1:8" s="2" customFormat="1" ht="12.75">
      <c r="A12" s="10" t="s">
        <v>4</v>
      </c>
      <c r="B12" s="14">
        <v>0.6</v>
      </c>
      <c r="C12" s="11">
        <v>162714.98</v>
      </c>
      <c r="D12" s="11">
        <f aca="true" t="shared" si="0" ref="D12:F35">($C12*D$8)-($C12*D$8*20%)-((($C12*D$8)-($C12*D$8*20%))*1%)</f>
        <v>176410.504608624</v>
      </c>
      <c r="E12" s="11">
        <f t="shared" si="0"/>
        <v>25335.893933856</v>
      </c>
      <c r="F12" s="11">
        <f t="shared" si="0"/>
        <v>149180.217791616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867813.2</v>
      </c>
      <c r="D13" s="11">
        <f t="shared" si="0"/>
        <v>940855.99566816</v>
      </c>
      <c r="E13" s="11">
        <f t="shared" si="0"/>
        <v>135124.76349504</v>
      </c>
      <c r="F13" s="11">
        <f t="shared" si="0"/>
        <v>795627.80377344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162714.98</v>
      </c>
      <c r="D14" s="11">
        <f t="shared" si="0"/>
        <v>176410.504608624</v>
      </c>
      <c r="E14" s="11">
        <f t="shared" si="0"/>
        <v>25335.893933856</v>
      </c>
      <c r="F14" s="11">
        <f t="shared" si="0"/>
        <v>149180.217791616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162714.98</v>
      </c>
      <c r="D15" s="11">
        <f t="shared" si="0"/>
        <v>176410.504608624</v>
      </c>
      <c r="E15" s="11">
        <f t="shared" si="0"/>
        <v>25335.893933856</v>
      </c>
      <c r="F15" s="11">
        <f t="shared" si="0"/>
        <v>149180.217791616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325429.95</v>
      </c>
      <c r="D16" s="11">
        <f t="shared" si="0"/>
        <v>352820.99837556</v>
      </c>
      <c r="E16" s="11">
        <f t="shared" si="0"/>
        <v>50671.78631064</v>
      </c>
      <c r="F16" s="11">
        <f t="shared" si="0"/>
        <v>298360.42641504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216953.3</v>
      </c>
      <c r="D17" s="11">
        <f t="shared" si="0"/>
        <v>235213.99891704</v>
      </c>
      <c r="E17" s="11">
        <f t="shared" si="0"/>
        <v>33781.19087376</v>
      </c>
      <c r="F17" s="11">
        <f t="shared" si="0"/>
        <v>198906.95094336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271191.62</v>
      </c>
      <c r="D18" s="11">
        <f t="shared" si="0"/>
        <v>294017.493225456</v>
      </c>
      <c r="E18" s="11">
        <f t="shared" si="0"/>
        <v>42226.487813663996</v>
      </c>
      <c r="F18" s="11">
        <f t="shared" si="0"/>
        <v>248633.684095104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162714.98</v>
      </c>
      <c r="D19" s="11">
        <f t="shared" si="0"/>
        <v>176410.504608624</v>
      </c>
      <c r="E19" s="11">
        <f t="shared" si="0"/>
        <v>25335.893933856</v>
      </c>
      <c r="F19" s="11">
        <f t="shared" si="0"/>
        <v>149180.217791616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216953.3</v>
      </c>
      <c r="D20" s="11">
        <f t="shared" si="0"/>
        <v>235213.99891704</v>
      </c>
      <c r="E20" s="11">
        <f t="shared" si="0"/>
        <v>33781.19087376</v>
      </c>
      <c r="F20" s="11">
        <f t="shared" si="0"/>
        <v>198906.95094336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162714.98</v>
      </c>
      <c r="D21" s="11">
        <f t="shared" si="0"/>
        <v>176410.504608624</v>
      </c>
      <c r="E21" s="11">
        <f t="shared" si="0"/>
        <v>25335.893933856</v>
      </c>
      <c r="F21" s="11">
        <f t="shared" si="0"/>
        <v>149180.217791616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162714.98</v>
      </c>
      <c r="D22" s="11">
        <f t="shared" si="0"/>
        <v>176410.504608624</v>
      </c>
      <c r="E22" s="11">
        <f t="shared" si="0"/>
        <v>25335.893933856</v>
      </c>
      <c r="F22" s="11">
        <f t="shared" si="0"/>
        <v>149180.217791616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162714.98</v>
      </c>
      <c r="D23" s="11">
        <f t="shared" si="0"/>
        <v>176410.504608624</v>
      </c>
      <c r="E23" s="11">
        <f t="shared" si="0"/>
        <v>25335.893933856</v>
      </c>
      <c r="F23" s="11">
        <f t="shared" si="0"/>
        <v>149180.217791616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162714.98</v>
      </c>
      <c r="D24" s="11">
        <f t="shared" si="0"/>
        <v>176410.504608624</v>
      </c>
      <c r="E24" s="11">
        <f t="shared" si="0"/>
        <v>25335.893933856</v>
      </c>
      <c r="F24" s="11">
        <f t="shared" si="0"/>
        <v>149180.217791616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162714.98</v>
      </c>
      <c r="D25" s="11">
        <f t="shared" si="0"/>
        <v>176410.504608624</v>
      </c>
      <c r="E25" s="11">
        <f t="shared" si="0"/>
        <v>25335.893933856</v>
      </c>
      <c r="F25" s="11">
        <f t="shared" si="0"/>
        <v>149180.217791616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162714.98</v>
      </c>
      <c r="D26" s="11">
        <f t="shared" si="0"/>
        <v>176410.504608624</v>
      </c>
      <c r="E26" s="11">
        <f t="shared" si="0"/>
        <v>25335.893933856</v>
      </c>
      <c r="F26" s="11">
        <f t="shared" si="0"/>
        <v>149180.217791616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162714.98</v>
      </c>
      <c r="D27" s="11">
        <f t="shared" si="0"/>
        <v>176410.504608624</v>
      </c>
      <c r="E27" s="11">
        <f t="shared" si="0"/>
        <v>25335.893933856</v>
      </c>
      <c r="F27" s="11">
        <f t="shared" si="0"/>
        <v>149180.217791616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867813.2</v>
      </c>
      <c r="D28" s="11">
        <f t="shared" si="0"/>
        <v>940855.99566816</v>
      </c>
      <c r="E28" s="11">
        <f t="shared" si="0"/>
        <v>135124.76349504</v>
      </c>
      <c r="F28" s="11">
        <f t="shared" si="0"/>
        <v>795627.80377344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325429.95</v>
      </c>
      <c r="D29" s="11">
        <f t="shared" si="0"/>
        <v>352820.99837556</v>
      </c>
      <c r="E29" s="11">
        <f t="shared" si="0"/>
        <v>50671.78631064</v>
      </c>
      <c r="F29" s="11">
        <f t="shared" si="0"/>
        <v>298360.42641504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542383.25</v>
      </c>
      <c r="D30" s="11">
        <f t="shared" si="0"/>
        <v>588034.9972926</v>
      </c>
      <c r="E30" s="11">
        <f t="shared" si="0"/>
        <v>84452.97718439999</v>
      </c>
      <c r="F30" s="11">
        <f t="shared" si="0"/>
        <v>497267.3773584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379668.28</v>
      </c>
      <c r="D31" s="11">
        <f t="shared" si="0"/>
        <v>411624.503525664</v>
      </c>
      <c r="E31" s="11">
        <f t="shared" si="0"/>
        <v>59117.084807616004</v>
      </c>
      <c r="F31" s="11">
        <f t="shared" si="0"/>
        <v>348087.16873497603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162714.98</v>
      </c>
      <c r="D32" s="11">
        <f t="shared" si="0"/>
        <v>176410.504608624</v>
      </c>
      <c r="E32" s="11">
        <f t="shared" si="0"/>
        <v>25335.893933856</v>
      </c>
      <c r="F32" s="11">
        <f t="shared" si="0"/>
        <v>149180.217791616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325429.95</v>
      </c>
      <c r="D33" s="11">
        <f t="shared" si="0"/>
        <v>352820.99837556</v>
      </c>
      <c r="E33" s="11">
        <f t="shared" si="0"/>
        <v>50671.78631064</v>
      </c>
      <c r="F33" s="11">
        <f t="shared" si="0"/>
        <v>298360.42641504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379668.28</v>
      </c>
      <c r="D34" s="11">
        <f t="shared" si="0"/>
        <v>411624.503525664</v>
      </c>
      <c r="E34" s="11">
        <f t="shared" si="0"/>
        <v>59117.084807616004</v>
      </c>
      <c r="F34" s="11">
        <f t="shared" si="0"/>
        <v>348087.16873497603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1519666.66</v>
      </c>
      <c r="D35" s="11">
        <f t="shared" si="0"/>
        <v>1647575.1791722078</v>
      </c>
      <c r="E35" s="11">
        <f t="shared" si="0"/>
        <v>236623.04056195202</v>
      </c>
      <c r="F35" s="11">
        <f t="shared" si="0"/>
        <v>1393259.571487872</v>
      </c>
      <c r="G35" s="27" t="e">
        <f>(F35/#REF!)*100</f>
        <v>#REF!</v>
      </c>
      <c r="H35" s="12"/>
    </row>
    <row r="36" spans="1:7" s="2" customFormat="1" ht="12.75">
      <c r="A36" s="38" t="s">
        <v>28</v>
      </c>
      <c r="B36" s="39"/>
      <c r="C36" s="6">
        <f>SUM(C12:C35)</f>
        <v>8190980.700000001</v>
      </c>
      <c r="D36" s="6">
        <f>SUM(D12:D35)</f>
        <v>8880405.71634216</v>
      </c>
      <c r="E36" s="6">
        <f>SUM(E12:E35)</f>
        <v>1275394.67005104</v>
      </c>
      <c r="F36" s="6">
        <f>SUM(F12:F35)</f>
        <v>7509648.37258944</v>
      </c>
      <c r="G36" s="27" t="e">
        <f>(F36/#REF!)*100</f>
        <v>#REF!</v>
      </c>
    </row>
    <row r="37" spans="1:7" s="2" customFormat="1" ht="12.75">
      <c r="A37" s="40" t="s">
        <v>38</v>
      </c>
      <c r="B37" s="40"/>
      <c r="C37" s="40"/>
      <c r="D37" s="40"/>
      <c r="E37" s="40"/>
      <c r="F37" s="40"/>
      <c r="G37" s="40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40" t="s">
        <v>41</v>
      </c>
      <c r="B39" s="40"/>
      <c r="C39" s="40"/>
      <c r="D39" s="40"/>
      <c r="E39" s="40"/>
      <c r="F39" s="40"/>
      <c r="G39" s="40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40" t="s">
        <v>48</v>
      </c>
      <c r="B41" s="40"/>
      <c r="C41" s="40"/>
      <c r="D41" s="40"/>
      <c r="E41" s="40"/>
      <c r="F41" s="40"/>
      <c r="G41" s="40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41" t="s">
        <v>46</v>
      </c>
      <c r="B43" s="41"/>
      <c r="C43" s="41"/>
      <c r="D43" s="41"/>
      <c r="E43" s="41"/>
      <c r="F43" s="41"/>
      <c r="G43" s="41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51"/>
      <c r="B1" s="52" t="s">
        <v>37</v>
      </c>
      <c r="C1" s="53"/>
      <c r="D1" s="53"/>
      <c r="E1" s="53"/>
      <c r="F1" s="53"/>
      <c r="G1" s="54"/>
    </row>
    <row r="2" spans="1:7" s="1" customFormat="1" ht="19.5" customHeight="1">
      <c r="A2" s="51"/>
      <c r="B2" s="55" t="s">
        <v>35</v>
      </c>
      <c r="C2" s="56"/>
      <c r="D2" s="56"/>
      <c r="E2" s="56"/>
      <c r="F2" s="56"/>
      <c r="G2" s="57"/>
    </row>
    <row r="3" spans="1:7" s="1" customFormat="1" ht="19.5" customHeight="1">
      <c r="A3" s="51"/>
      <c r="B3" s="58" t="s">
        <v>56</v>
      </c>
      <c r="C3" s="59"/>
      <c r="D3" s="59"/>
      <c r="E3" s="59"/>
      <c r="F3" s="59"/>
      <c r="G3" s="60"/>
    </row>
    <row r="4" spans="1:7" s="2" customFormat="1" ht="30.75" customHeight="1">
      <c r="A4" s="61" t="s">
        <v>42</v>
      </c>
      <c r="B4" s="62"/>
      <c r="C4" s="62"/>
      <c r="D4" s="62"/>
      <c r="E4" s="62"/>
      <c r="F4" s="62"/>
      <c r="G4" s="63"/>
    </row>
    <row r="5" spans="1:7" s="2" customFormat="1" ht="36" customHeight="1">
      <c r="A5" s="64" t="s">
        <v>39</v>
      </c>
      <c r="B5" s="65"/>
      <c r="C5" s="65"/>
      <c r="D5" s="65"/>
      <c r="E5" s="65"/>
      <c r="F5" s="65"/>
      <c r="G5" s="66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42" t="s">
        <v>0</v>
      </c>
      <c r="B7" s="43"/>
      <c r="C7" s="44" t="s">
        <v>43</v>
      </c>
      <c r="D7" s="3">
        <v>41739</v>
      </c>
      <c r="E7" s="3">
        <v>41746</v>
      </c>
      <c r="F7" s="3">
        <v>41759</v>
      </c>
      <c r="G7" s="3"/>
    </row>
    <row r="8" spans="1:7" s="2" customFormat="1" ht="14.25">
      <c r="A8" s="46" t="s">
        <v>1</v>
      </c>
      <c r="B8" s="47"/>
      <c r="C8" s="45"/>
      <c r="D8" s="34">
        <v>1.4281</v>
      </c>
      <c r="E8" s="35">
        <v>0.2897</v>
      </c>
      <c r="F8" s="36">
        <v>0.9671</v>
      </c>
      <c r="G8" s="4"/>
    </row>
    <row r="9" spans="1:7" s="2" customFormat="1" ht="12.75">
      <c r="A9" s="46" t="s">
        <v>2</v>
      </c>
      <c r="B9" s="47"/>
      <c r="C9" s="5"/>
      <c r="D9" s="6">
        <f>SUM(D8-1)*100</f>
        <v>42.809999999999995</v>
      </c>
      <c r="E9" s="6">
        <f>SUM(E8-1)*100</f>
        <v>-71.02999999999999</v>
      </c>
      <c r="F9" s="6">
        <f>SUM(F8-1)*100</f>
        <v>-3.290000000000004</v>
      </c>
      <c r="G9" s="6"/>
    </row>
    <row r="10" spans="1:7" s="2" customFormat="1" ht="31.5" customHeight="1">
      <c r="A10" s="48" t="s">
        <v>3</v>
      </c>
      <c r="B10" s="49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48"/>
      <c r="B11" s="50"/>
      <c r="C11" s="8">
        <v>41726</v>
      </c>
      <c r="D11" s="9">
        <v>41739</v>
      </c>
      <c r="E11" s="9">
        <v>41746</v>
      </c>
      <c r="F11" s="9">
        <v>41759</v>
      </c>
      <c r="G11" s="9"/>
    </row>
    <row r="12" spans="1:8" s="2" customFormat="1" ht="12.75">
      <c r="A12" s="10" t="s">
        <v>4</v>
      </c>
      <c r="B12" s="14">
        <v>0.6</v>
      </c>
      <c r="C12" s="11">
        <v>188354.33</v>
      </c>
      <c r="D12" s="11">
        <f aca="true" t="shared" si="0" ref="D12:F35">($C12*D$8)-($C12*D$8*20%)-((($C12*D$8)-($C12*D$8*20%))*1%)</f>
        <v>213039.144389016</v>
      </c>
      <c r="E12" s="11">
        <f t="shared" si="0"/>
        <v>43216.469525592</v>
      </c>
      <c r="F12" s="11">
        <f t="shared" si="0"/>
        <v>144268.71825405597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1004556.44</v>
      </c>
      <c r="D13" s="11">
        <f t="shared" si="0"/>
        <v>1136208.785155488</v>
      </c>
      <c r="E13" s="11">
        <f t="shared" si="0"/>
        <v>230487.84052905603</v>
      </c>
      <c r="F13" s="11">
        <f t="shared" si="0"/>
        <v>769433.174234208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188354.33</v>
      </c>
      <c r="D14" s="11">
        <f t="shared" si="0"/>
        <v>213039.144389016</v>
      </c>
      <c r="E14" s="11">
        <f t="shared" si="0"/>
        <v>43216.469525592</v>
      </c>
      <c r="F14" s="11">
        <f t="shared" si="0"/>
        <v>144268.71825405597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188354.33</v>
      </c>
      <c r="D15" s="11">
        <f t="shared" si="0"/>
        <v>213039.144389016</v>
      </c>
      <c r="E15" s="11">
        <f t="shared" si="0"/>
        <v>43216.469525592</v>
      </c>
      <c r="F15" s="11">
        <f t="shared" si="0"/>
        <v>144268.71825405597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376708.67</v>
      </c>
      <c r="D16" s="11">
        <f t="shared" si="0"/>
        <v>426078.30008858396</v>
      </c>
      <c r="E16" s="11">
        <f t="shared" si="0"/>
        <v>86432.94134560801</v>
      </c>
      <c r="F16" s="11">
        <f t="shared" si="0"/>
        <v>288537.44416754396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251139.11</v>
      </c>
      <c r="D17" s="11">
        <f t="shared" si="0"/>
        <v>284052.196288872</v>
      </c>
      <c r="E17" s="11">
        <f t="shared" si="0"/>
        <v>57621.96013226401</v>
      </c>
      <c r="F17" s="11">
        <f t="shared" si="0"/>
        <v>192358.293558552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313923.89</v>
      </c>
      <c r="D18" s="11">
        <f t="shared" si="0"/>
        <v>355065.248188728</v>
      </c>
      <c r="E18" s="11">
        <f t="shared" si="0"/>
        <v>72027.45073893601</v>
      </c>
      <c r="F18" s="11">
        <f t="shared" si="0"/>
        <v>240447.86886304803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188354.33</v>
      </c>
      <c r="D19" s="11">
        <f t="shared" si="0"/>
        <v>213039.144389016</v>
      </c>
      <c r="E19" s="11">
        <f t="shared" si="0"/>
        <v>43216.469525592</v>
      </c>
      <c r="F19" s="11">
        <f t="shared" si="0"/>
        <v>144268.71825405597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251139.11</v>
      </c>
      <c r="D20" s="11">
        <f t="shared" si="0"/>
        <v>284052.196288872</v>
      </c>
      <c r="E20" s="11">
        <f t="shared" si="0"/>
        <v>57621.96013226401</v>
      </c>
      <c r="F20" s="11">
        <f t="shared" si="0"/>
        <v>192358.293558552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188354.33</v>
      </c>
      <c r="D21" s="11">
        <f t="shared" si="0"/>
        <v>213039.144389016</v>
      </c>
      <c r="E21" s="11">
        <f t="shared" si="0"/>
        <v>43216.469525592</v>
      </c>
      <c r="F21" s="11">
        <f t="shared" si="0"/>
        <v>144268.71825405597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188354.33</v>
      </c>
      <c r="D22" s="11">
        <f t="shared" si="0"/>
        <v>213039.144389016</v>
      </c>
      <c r="E22" s="11">
        <f t="shared" si="0"/>
        <v>43216.469525592</v>
      </c>
      <c r="F22" s="11">
        <f t="shared" si="0"/>
        <v>144268.71825405597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188354.33</v>
      </c>
      <c r="D23" s="11">
        <f t="shared" si="0"/>
        <v>213039.144389016</v>
      </c>
      <c r="E23" s="11">
        <f t="shared" si="0"/>
        <v>43216.469525592</v>
      </c>
      <c r="F23" s="11">
        <f t="shared" si="0"/>
        <v>144268.71825405597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188354.33</v>
      </c>
      <c r="D24" s="11">
        <f t="shared" si="0"/>
        <v>213039.144389016</v>
      </c>
      <c r="E24" s="11">
        <f t="shared" si="0"/>
        <v>43216.469525592</v>
      </c>
      <c r="F24" s="11">
        <f t="shared" si="0"/>
        <v>144268.71825405597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188354.33</v>
      </c>
      <c r="D25" s="11">
        <f t="shared" si="0"/>
        <v>213039.144389016</v>
      </c>
      <c r="E25" s="11">
        <f t="shared" si="0"/>
        <v>43216.469525592</v>
      </c>
      <c r="F25" s="11">
        <f t="shared" si="0"/>
        <v>144268.71825405597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188354.33</v>
      </c>
      <c r="D26" s="11">
        <f t="shared" si="0"/>
        <v>213039.144389016</v>
      </c>
      <c r="E26" s="11">
        <f t="shared" si="0"/>
        <v>43216.469525592</v>
      </c>
      <c r="F26" s="11">
        <f t="shared" si="0"/>
        <v>144268.71825405597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188354.33</v>
      </c>
      <c r="D27" s="11">
        <f t="shared" si="0"/>
        <v>213039.144389016</v>
      </c>
      <c r="E27" s="11">
        <f t="shared" si="0"/>
        <v>43216.469525592</v>
      </c>
      <c r="F27" s="11">
        <f t="shared" si="0"/>
        <v>144268.71825405597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1004556.44</v>
      </c>
      <c r="D28" s="11">
        <f t="shared" si="0"/>
        <v>1136208.785155488</v>
      </c>
      <c r="E28" s="11">
        <f t="shared" si="0"/>
        <v>230487.84052905603</v>
      </c>
      <c r="F28" s="11">
        <f t="shared" si="0"/>
        <v>769433.174234208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376708.67</v>
      </c>
      <c r="D29" s="11">
        <f t="shared" si="0"/>
        <v>426078.30008858396</v>
      </c>
      <c r="E29" s="11">
        <f t="shared" si="0"/>
        <v>86432.94134560801</v>
      </c>
      <c r="F29" s="11">
        <f t="shared" si="0"/>
        <v>288537.44416754396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627847.78</v>
      </c>
      <c r="D30" s="11">
        <f t="shared" si="0"/>
        <v>710130.496377456</v>
      </c>
      <c r="E30" s="11">
        <f t="shared" si="0"/>
        <v>144054.90147787202</v>
      </c>
      <c r="F30" s="11">
        <f t="shared" si="0"/>
        <v>480895.73772609606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439493.44</v>
      </c>
      <c r="D31" s="11">
        <f t="shared" si="0"/>
        <v>497091.3406778879</v>
      </c>
      <c r="E31" s="11">
        <f t="shared" si="0"/>
        <v>100838.429657856</v>
      </c>
      <c r="F31" s="11">
        <f t="shared" si="0"/>
        <v>336627.011812608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188354.33</v>
      </c>
      <c r="D32" s="11">
        <f t="shared" si="0"/>
        <v>213039.144389016</v>
      </c>
      <c r="E32" s="11">
        <f t="shared" si="0"/>
        <v>43216.469525592</v>
      </c>
      <c r="F32" s="11">
        <f t="shared" si="0"/>
        <v>144268.71825405597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376708.67</v>
      </c>
      <c r="D33" s="11">
        <f t="shared" si="0"/>
        <v>426078.30008858396</v>
      </c>
      <c r="E33" s="11">
        <f t="shared" si="0"/>
        <v>86432.94134560801</v>
      </c>
      <c r="F33" s="11">
        <f t="shared" si="0"/>
        <v>288537.44416754396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439493.44</v>
      </c>
      <c r="D34" s="11">
        <f t="shared" si="0"/>
        <v>497091.3406778879</v>
      </c>
      <c r="E34" s="11">
        <f t="shared" si="0"/>
        <v>100838.429657856</v>
      </c>
      <c r="F34" s="11">
        <f t="shared" si="0"/>
        <v>336627.011812608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1759123.89</v>
      </c>
      <c r="D35" s="11">
        <f t="shared" si="0"/>
        <v>1989666.223228728</v>
      </c>
      <c r="E35" s="11">
        <f t="shared" si="0"/>
        <v>403617.607218936</v>
      </c>
      <c r="F35" s="11">
        <f t="shared" si="0"/>
        <v>1347388.981503048</v>
      </c>
      <c r="G35" s="27" t="e">
        <f>(F35/#REF!)*100</f>
        <v>#REF!</v>
      </c>
      <c r="H35" s="12"/>
    </row>
    <row r="36" spans="1:7" s="2" customFormat="1" ht="12.75">
      <c r="A36" s="38" t="s">
        <v>28</v>
      </c>
      <c r="B36" s="39"/>
      <c r="C36" s="6">
        <f>SUM(C12:C35)</f>
        <v>9481651.510000002</v>
      </c>
      <c r="D36" s="6">
        <f>SUM(D12:D35)</f>
        <v>10724271.24497335</v>
      </c>
      <c r="E36" s="6">
        <f>SUM(E12:E35)</f>
        <v>2175492.8784180246</v>
      </c>
      <c r="F36" s="6">
        <f>SUM(F12:F35)</f>
        <v>7262406.49885423</v>
      </c>
      <c r="G36" s="27" t="e">
        <f>(F36/#REF!)*100</f>
        <v>#REF!</v>
      </c>
    </row>
    <row r="37" spans="1:7" s="2" customFormat="1" ht="12.75">
      <c r="A37" s="40" t="s">
        <v>38</v>
      </c>
      <c r="B37" s="40"/>
      <c r="C37" s="40"/>
      <c r="D37" s="40"/>
      <c r="E37" s="40"/>
      <c r="F37" s="40"/>
      <c r="G37" s="40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40" t="s">
        <v>41</v>
      </c>
      <c r="B39" s="40"/>
      <c r="C39" s="40"/>
      <c r="D39" s="40"/>
      <c r="E39" s="40"/>
      <c r="F39" s="40"/>
      <c r="G39" s="40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40" t="s">
        <v>48</v>
      </c>
      <c r="B41" s="40"/>
      <c r="C41" s="40"/>
      <c r="D41" s="40"/>
      <c r="E41" s="40"/>
      <c r="F41" s="40"/>
      <c r="G41" s="40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41" t="s">
        <v>46</v>
      </c>
      <c r="B43" s="41"/>
      <c r="C43" s="41"/>
      <c r="D43" s="41"/>
      <c r="E43" s="41"/>
      <c r="F43" s="41"/>
      <c r="G43" s="41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51"/>
      <c r="B1" s="52" t="s">
        <v>37</v>
      </c>
      <c r="C1" s="53"/>
      <c r="D1" s="53"/>
      <c r="E1" s="53"/>
      <c r="F1" s="53"/>
      <c r="G1" s="54"/>
    </row>
    <row r="2" spans="1:7" s="1" customFormat="1" ht="19.5" customHeight="1">
      <c r="A2" s="51"/>
      <c r="B2" s="55" t="s">
        <v>35</v>
      </c>
      <c r="C2" s="56"/>
      <c r="D2" s="56"/>
      <c r="E2" s="56"/>
      <c r="F2" s="56"/>
      <c r="G2" s="57"/>
    </row>
    <row r="3" spans="1:7" s="1" customFormat="1" ht="19.5" customHeight="1">
      <c r="A3" s="51"/>
      <c r="B3" s="58" t="s">
        <v>57</v>
      </c>
      <c r="C3" s="59"/>
      <c r="D3" s="59"/>
      <c r="E3" s="59"/>
      <c r="F3" s="59"/>
      <c r="G3" s="60"/>
    </row>
    <row r="4" spans="1:7" s="2" customFormat="1" ht="30.75" customHeight="1">
      <c r="A4" s="61" t="s">
        <v>42</v>
      </c>
      <c r="B4" s="62"/>
      <c r="C4" s="62"/>
      <c r="D4" s="62"/>
      <c r="E4" s="62"/>
      <c r="F4" s="62"/>
      <c r="G4" s="63"/>
    </row>
    <row r="5" spans="1:7" s="2" customFormat="1" ht="36" customHeight="1">
      <c r="A5" s="64" t="s">
        <v>39</v>
      </c>
      <c r="B5" s="65"/>
      <c r="C5" s="65"/>
      <c r="D5" s="65"/>
      <c r="E5" s="65"/>
      <c r="F5" s="65"/>
      <c r="G5" s="66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42" t="s">
        <v>0</v>
      </c>
      <c r="B7" s="43"/>
      <c r="C7" s="44" t="s">
        <v>43</v>
      </c>
      <c r="D7" s="3">
        <v>41768</v>
      </c>
      <c r="E7" s="3">
        <v>41779</v>
      </c>
      <c r="F7" s="3">
        <v>41789</v>
      </c>
      <c r="G7" s="3"/>
    </row>
    <row r="8" spans="1:7" s="2" customFormat="1" ht="14.25">
      <c r="A8" s="46" t="s">
        <v>1</v>
      </c>
      <c r="B8" s="47"/>
      <c r="C8" s="45"/>
      <c r="D8" s="34">
        <v>2.5094</v>
      </c>
      <c r="E8" s="35">
        <v>0.2639</v>
      </c>
      <c r="F8" s="36">
        <v>0.9265</v>
      </c>
      <c r="G8" s="4"/>
    </row>
    <row r="9" spans="1:7" s="2" customFormat="1" ht="12.75">
      <c r="A9" s="46" t="s">
        <v>2</v>
      </c>
      <c r="B9" s="47"/>
      <c r="C9" s="5"/>
      <c r="D9" s="6">
        <f>SUM(D8-1)*100</f>
        <v>150.94</v>
      </c>
      <c r="E9" s="6">
        <f>SUM(E8-1)*100</f>
        <v>-73.61</v>
      </c>
      <c r="F9" s="6">
        <f>SUM(F8-1)*100</f>
        <v>-7.350000000000001</v>
      </c>
      <c r="G9" s="6"/>
    </row>
    <row r="10" spans="1:7" s="2" customFormat="1" ht="31.5" customHeight="1">
      <c r="A10" s="48" t="s">
        <v>3</v>
      </c>
      <c r="B10" s="49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48"/>
      <c r="B11" s="50"/>
      <c r="C11" s="8">
        <v>41759</v>
      </c>
      <c r="D11" s="9">
        <v>41768</v>
      </c>
      <c r="E11" s="9">
        <v>41779</v>
      </c>
      <c r="F11" s="9">
        <v>41789</v>
      </c>
      <c r="G11" s="9"/>
    </row>
    <row r="12" spans="1:8" s="2" customFormat="1" ht="12.75">
      <c r="A12" s="10" t="s">
        <v>4</v>
      </c>
      <c r="B12" s="14">
        <v>0.6</v>
      </c>
      <c r="C12" s="11">
        <v>182151.63</v>
      </c>
      <c r="D12" s="11">
        <f aca="true" t="shared" si="0" ref="D12:F35">($C12*D$8)-($C12*D$8*20%)-((($C12*D$8)-($C12*D$8*20%))*1%)</f>
        <v>362016.30985502404</v>
      </c>
      <c r="E12" s="11">
        <f t="shared" si="0"/>
        <v>38071.293604344</v>
      </c>
      <c r="F12" s="11">
        <f t="shared" si="0"/>
        <v>133660.68027444003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971475.37</v>
      </c>
      <c r="D13" s="11">
        <f t="shared" si="0"/>
        <v>1930753.672434576</v>
      </c>
      <c r="E13" s="11">
        <f t="shared" si="0"/>
        <v>203046.901313256</v>
      </c>
      <c r="F13" s="11">
        <f t="shared" si="0"/>
        <v>712856.96880156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182151.63</v>
      </c>
      <c r="D14" s="11">
        <f t="shared" si="0"/>
        <v>362016.30985502404</v>
      </c>
      <c r="E14" s="11">
        <f t="shared" si="0"/>
        <v>38071.293604344</v>
      </c>
      <c r="F14" s="11">
        <f t="shared" si="0"/>
        <v>133660.68027444003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182151.63</v>
      </c>
      <c r="D15" s="11">
        <f t="shared" si="0"/>
        <v>362016.30985502404</v>
      </c>
      <c r="E15" s="11">
        <f t="shared" si="0"/>
        <v>38071.293604344</v>
      </c>
      <c r="F15" s="11">
        <f t="shared" si="0"/>
        <v>133660.68027444003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364303.26</v>
      </c>
      <c r="D16" s="11">
        <f t="shared" si="0"/>
        <v>724032.6197100481</v>
      </c>
      <c r="E16" s="11">
        <f t="shared" si="0"/>
        <v>76142.587208688</v>
      </c>
      <c r="F16" s="11">
        <f t="shared" si="0"/>
        <v>267321.36054888007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242868.84</v>
      </c>
      <c r="D17" s="11">
        <f t="shared" si="0"/>
        <v>482688.413140032</v>
      </c>
      <c r="E17" s="11">
        <f t="shared" si="0"/>
        <v>50761.724805792</v>
      </c>
      <c r="F17" s="11">
        <f t="shared" si="0"/>
        <v>178214.24036591998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303586.05</v>
      </c>
      <c r="D18" s="11">
        <f t="shared" si="0"/>
        <v>603360.51642504</v>
      </c>
      <c r="E18" s="11">
        <f t="shared" si="0"/>
        <v>63452.15600724</v>
      </c>
      <c r="F18" s="11">
        <f t="shared" si="0"/>
        <v>222767.8004574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182151.63</v>
      </c>
      <c r="D19" s="11">
        <f t="shared" si="0"/>
        <v>362016.30985502404</v>
      </c>
      <c r="E19" s="11">
        <f t="shared" si="0"/>
        <v>38071.293604344</v>
      </c>
      <c r="F19" s="11">
        <f t="shared" si="0"/>
        <v>133660.68027444003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242868.84</v>
      </c>
      <c r="D20" s="11">
        <f t="shared" si="0"/>
        <v>482688.413140032</v>
      </c>
      <c r="E20" s="11">
        <f t="shared" si="0"/>
        <v>50761.724805792</v>
      </c>
      <c r="F20" s="11">
        <f t="shared" si="0"/>
        <v>178214.24036591998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182151.63</v>
      </c>
      <c r="D21" s="11">
        <f t="shared" si="0"/>
        <v>362016.30985502404</v>
      </c>
      <c r="E21" s="11">
        <f t="shared" si="0"/>
        <v>38071.293604344</v>
      </c>
      <c r="F21" s="11">
        <f t="shared" si="0"/>
        <v>133660.68027444003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182151.63</v>
      </c>
      <c r="D22" s="11">
        <f t="shared" si="0"/>
        <v>362016.30985502404</v>
      </c>
      <c r="E22" s="11">
        <f t="shared" si="0"/>
        <v>38071.293604344</v>
      </c>
      <c r="F22" s="11">
        <f t="shared" si="0"/>
        <v>133660.68027444003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182151.63</v>
      </c>
      <c r="D23" s="11">
        <f t="shared" si="0"/>
        <v>362016.30985502404</v>
      </c>
      <c r="E23" s="11">
        <f t="shared" si="0"/>
        <v>38071.293604344</v>
      </c>
      <c r="F23" s="11">
        <f t="shared" si="0"/>
        <v>133660.68027444003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182151.63</v>
      </c>
      <c r="D24" s="11">
        <f t="shared" si="0"/>
        <v>362016.30985502404</v>
      </c>
      <c r="E24" s="11">
        <f t="shared" si="0"/>
        <v>38071.293604344</v>
      </c>
      <c r="F24" s="11">
        <f t="shared" si="0"/>
        <v>133660.68027444003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182151.63</v>
      </c>
      <c r="D25" s="11">
        <f t="shared" si="0"/>
        <v>362016.30985502404</v>
      </c>
      <c r="E25" s="11">
        <f t="shared" si="0"/>
        <v>38071.293604344</v>
      </c>
      <c r="F25" s="11">
        <f t="shared" si="0"/>
        <v>133660.68027444003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182151.63</v>
      </c>
      <c r="D26" s="11">
        <f t="shared" si="0"/>
        <v>362016.30985502404</v>
      </c>
      <c r="E26" s="11">
        <f t="shared" si="0"/>
        <v>38071.293604344</v>
      </c>
      <c r="F26" s="11">
        <f t="shared" si="0"/>
        <v>133660.68027444003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182151.63</v>
      </c>
      <c r="D27" s="11">
        <f t="shared" si="0"/>
        <v>362016.30985502404</v>
      </c>
      <c r="E27" s="11">
        <f t="shared" si="0"/>
        <v>38071.293604344</v>
      </c>
      <c r="F27" s="11">
        <f t="shared" si="0"/>
        <v>133660.68027444003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971475.37</v>
      </c>
      <c r="D28" s="11">
        <f t="shared" si="0"/>
        <v>1930753.672434576</v>
      </c>
      <c r="E28" s="11">
        <f t="shared" si="0"/>
        <v>203046.901313256</v>
      </c>
      <c r="F28" s="11">
        <f t="shared" si="0"/>
        <v>712856.96880156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364303.26</v>
      </c>
      <c r="D29" s="11">
        <f t="shared" si="0"/>
        <v>724032.6197100481</v>
      </c>
      <c r="E29" s="11">
        <f t="shared" si="0"/>
        <v>76142.587208688</v>
      </c>
      <c r="F29" s="11">
        <f t="shared" si="0"/>
        <v>267321.36054888007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607172.1</v>
      </c>
      <c r="D30" s="11">
        <f t="shared" si="0"/>
        <v>1206721.03285008</v>
      </c>
      <c r="E30" s="11">
        <f t="shared" si="0"/>
        <v>126904.31201448</v>
      </c>
      <c r="F30" s="11">
        <f t="shared" si="0"/>
        <v>445535.6009148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425020.48</v>
      </c>
      <c r="D31" s="11">
        <f t="shared" si="0"/>
        <v>844704.7428695039</v>
      </c>
      <c r="E31" s="11">
        <f t="shared" si="0"/>
        <v>88833.020500224</v>
      </c>
      <c r="F31" s="11">
        <f t="shared" si="0"/>
        <v>311874.92797823995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182151.63</v>
      </c>
      <c r="D32" s="11">
        <f t="shared" si="0"/>
        <v>362016.30985502404</v>
      </c>
      <c r="E32" s="11">
        <f t="shared" si="0"/>
        <v>38071.293604344</v>
      </c>
      <c r="F32" s="11">
        <f t="shared" si="0"/>
        <v>133660.68027444003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364303.26</v>
      </c>
      <c r="D33" s="11">
        <f t="shared" si="0"/>
        <v>724032.6197100481</v>
      </c>
      <c r="E33" s="11">
        <f t="shared" si="0"/>
        <v>76142.587208688</v>
      </c>
      <c r="F33" s="11">
        <f t="shared" si="0"/>
        <v>267321.36054888007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425020.48</v>
      </c>
      <c r="D34" s="11">
        <f t="shared" si="0"/>
        <v>844704.7428695039</v>
      </c>
      <c r="E34" s="11">
        <f t="shared" si="0"/>
        <v>88833.020500224</v>
      </c>
      <c r="F34" s="11">
        <f t="shared" si="0"/>
        <v>311874.92797823995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1701194.12</v>
      </c>
      <c r="D35" s="11">
        <f t="shared" si="0"/>
        <v>3381029.407584576</v>
      </c>
      <c r="E35" s="11">
        <f t="shared" si="0"/>
        <v>355564.5415882561</v>
      </c>
      <c r="F35" s="11">
        <f t="shared" si="0"/>
        <v>1248315.83092656</v>
      </c>
      <c r="G35" s="27" t="e">
        <f>(F35/#REF!)*100</f>
        <v>#REF!</v>
      </c>
      <c r="H35" s="12"/>
    </row>
    <row r="36" spans="1:7" s="2" customFormat="1" ht="12.75">
      <c r="A36" s="38" t="s">
        <v>28</v>
      </c>
      <c r="B36" s="39"/>
      <c r="C36" s="6">
        <f>SUM(C12:C35)</f>
        <v>9169410.989999998</v>
      </c>
      <c r="D36" s="6">
        <f>SUM(D12:D35)</f>
        <v>18223698.191138357</v>
      </c>
      <c r="E36" s="6">
        <f>SUM(E12:E35)</f>
        <v>1916487.5877267122</v>
      </c>
      <c r="F36" s="6">
        <f>SUM(F12:F35)</f>
        <v>6728403.751530119</v>
      </c>
      <c r="G36" s="27" t="e">
        <f>(F36/#REF!)*100</f>
        <v>#REF!</v>
      </c>
    </row>
    <row r="37" spans="1:7" s="2" customFormat="1" ht="12.75">
      <c r="A37" s="40" t="s">
        <v>38</v>
      </c>
      <c r="B37" s="40"/>
      <c r="C37" s="40"/>
      <c r="D37" s="40"/>
      <c r="E37" s="40"/>
      <c r="F37" s="40"/>
      <c r="G37" s="40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40" t="s">
        <v>41</v>
      </c>
      <c r="B39" s="40"/>
      <c r="C39" s="40"/>
      <c r="D39" s="40"/>
      <c r="E39" s="40"/>
      <c r="F39" s="40"/>
      <c r="G39" s="40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40" t="s">
        <v>48</v>
      </c>
      <c r="B41" s="40"/>
      <c r="C41" s="40"/>
      <c r="D41" s="40"/>
      <c r="E41" s="40"/>
      <c r="F41" s="40"/>
      <c r="G41" s="40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41" t="s">
        <v>46</v>
      </c>
      <c r="B43" s="41"/>
      <c r="C43" s="41"/>
      <c r="D43" s="41"/>
      <c r="E43" s="41"/>
      <c r="F43" s="41"/>
      <c r="G43" s="41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ignoredErrors>
    <ignoredError sqref="C3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51"/>
      <c r="B1" s="52" t="s">
        <v>37</v>
      </c>
      <c r="C1" s="53"/>
      <c r="D1" s="53"/>
      <c r="E1" s="53"/>
      <c r="F1" s="53"/>
      <c r="G1" s="54"/>
    </row>
    <row r="2" spans="1:7" s="1" customFormat="1" ht="19.5" customHeight="1">
      <c r="A2" s="51"/>
      <c r="B2" s="55" t="s">
        <v>35</v>
      </c>
      <c r="C2" s="56"/>
      <c r="D2" s="56"/>
      <c r="E2" s="56"/>
      <c r="F2" s="56"/>
      <c r="G2" s="57"/>
    </row>
    <row r="3" spans="1:7" s="1" customFormat="1" ht="19.5" customHeight="1">
      <c r="A3" s="51"/>
      <c r="B3" s="58" t="s">
        <v>58</v>
      </c>
      <c r="C3" s="59"/>
      <c r="D3" s="59"/>
      <c r="E3" s="59"/>
      <c r="F3" s="59"/>
      <c r="G3" s="60"/>
    </row>
    <row r="4" spans="1:7" s="2" customFormat="1" ht="30.75" customHeight="1">
      <c r="A4" s="61" t="s">
        <v>42</v>
      </c>
      <c r="B4" s="62"/>
      <c r="C4" s="62"/>
      <c r="D4" s="62"/>
      <c r="E4" s="62"/>
      <c r="F4" s="62"/>
      <c r="G4" s="63"/>
    </row>
    <row r="5" spans="1:7" s="2" customFormat="1" ht="36" customHeight="1">
      <c r="A5" s="64" t="s">
        <v>39</v>
      </c>
      <c r="B5" s="65"/>
      <c r="C5" s="65"/>
      <c r="D5" s="65"/>
      <c r="E5" s="65"/>
      <c r="F5" s="65"/>
      <c r="G5" s="66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42" t="s">
        <v>0</v>
      </c>
      <c r="B7" s="43"/>
      <c r="C7" s="44" t="s">
        <v>43</v>
      </c>
      <c r="D7" s="3">
        <v>41800</v>
      </c>
      <c r="E7" s="3">
        <v>41810</v>
      </c>
      <c r="F7" s="3">
        <v>41820</v>
      </c>
      <c r="G7" s="3"/>
    </row>
    <row r="8" spans="1:7" s="2" customFormat="1" ht="14.25">
      <c r="A8" s="46" t="s">
        <v>1</v>
      </c>
      <c r="B8" s="47"/>
      <c r="C8" s="45"/>
      <c r="D8" s="34">
        <v>1.5897</v>
      </c>
      <c r="E8" s="35">
        <v>0.6811</v>
      </c>
      <c r="F8" s="36">
        <v>0.7239</v>
      </c>
      <c r="G8" s="4"/>
    </row>
    <row r="9" spans="1:7" s="2" customFormat="1" ht="12.75">
      <c r="A9" s="46" t="s">
        <v>2</v>
      </c>
      <c r="B9" s="47"/>
      <c r="C9" s="5"/>
      <c r="D9" s="6">
        <f>SUM(D8-1)*100</f>
        <v>58.96999999999999</v>
      </c>
      <c r="E9" s="6">
        <f>SUM(E8-1)*100</f>
        <v>-31.889999999999997</v>
      </c>
      <c r="F9" s="6">
        <f>SUM(F8-1)*100</f>
        <v>-27.61</v>
      </c>
      <c r="G9" s="6"/>
    </row>
    <row r="10" spans="1:7" s="2" customFormat="1" ht="31.5" customHeight="1">
      <c r="A10" s="48" t="s">
        <v>3</v>
      </c>
      <c r="B10" s="49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48"/>
      <c r="B11" s="50"/>
      <c r="C11" s="8">
        <v>41789</v>
      </c>
      <c r="D11" s="9">
        <v>41800</v>
      </c>
      <c r="E11" s="9">
        <v>41810</v>
      </c>
      <c r="F11" s="9">
        <v>41820</v>
      </c>
      <c r="G11" s="9"/>
    </row>
    <row r="12" spans="1:8" s="2" customFormat="1" ht="12.75">
      <c r="A12" s="10" t="s">
        <v>4</v>
      </c>
      <c r="B12" s="14">
        <v>0.6</v>
      </c>
      <c r="C12" s="11">
        <v>168765</v>
      </c>
      <c r="D12" s="11">
        <f aca="true" t="shared" si="0" ref="D12:F35">($C12*D$8)-($C12*D$8*20%)-((($C12*D$8)-($C12*D$8*20%))*1%)</f>
        <v>212482.290636</v>
      </c>
      <c r="E12" s="11">
        <f t="shared" si="0"/>
        <v>91037.106468</v>
      </c>
      <c r="F12" s="11">
        <f t="shared" si="0"/>
        <v>96757.834932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900080.01</v>
      </c>
      <c r="D13" s="11">
        <f t="shared" si="0"/>
        <v>1133238.895982424</v>
      </c>
      <c r="E13" s="11">
        <f t="shared" si="0"/>
        <v>485531.239890312</v>
      </c>
      <c r="F13" s="11">
        <f t="shared" si="0"/>
        <v>516041.79203728796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168765</v>
      </c>
      <c r="D14" s="11">
        <f t="shared" si="0"/>
        <v>212482.290636</v>
      </c>
      <c r="E14" s="11">
        <f t="shared" si="0"/>
        <v>91037.106468</v>
      </c>
      <c r="F14" s="11">
        <f t="shared" si="0"/>
        <v>96757.834932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168765</v>
      </c>
      <c r="D15" s="11">
        <f t="shared" si="0"/>
        <v>212482.290636</v>
      </c>
      <c r="E15" s="11">
        <f t="shared" si="0"/>
        <v>91037.106468</v>
      </c>
      <c r="F15" s="11">
        <f t="shared" si="0"/>
        <v>96757.834932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337530</v>
      </c>
      <c r="D16" s="11">
        <f t="shared" si="0"/>
        <v>424964.581272</v>
      </c>
      <c r="E16" s="11">
        <f t="shared" si="0"/>
        <v>182074.212936</v>
      </c>
      <c r="F16" s="11">
        <f t="shared" si="0"/>
        <v>193515.669864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225020</v>
      </c>
      <c r="D17" s="11">
        <f t="shared" si="0"/>
        <v>283309.720848</v>
      </c>
      <c r="E17" s="11">
        <f t="shared" si="0"/>
        <v>121382.808624</v>
      </c>
      <c r="F17" s="11">
        <f t="shared" si="0"/>
        <v>129010.446576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281275</v>
      </c>
      <c r="D18" s="11">
        <f t="shared" si="0"/>
        <v>354137.15106</v>
      </c>
      <c r="E18" s="11">
        <f t="shared" si="0"/>
        <v>151728.51078</v>
      </c>
      <c r="F18" s="11">
        <f t="shared" si="0"/>
        <v>161263.05822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168765</v>
      </c>
      <c r="D19" s="11">
        <f t="shared" si="0"/>
        <v>212482.290636</v>
      </c>
      <c r="E19" s="11">
        <f t="shared" si="0"/>
        <v>91037.106468</v>
      </c>
      <c r="F19" s="11">
        <f t="shared" si="0"/>
        <v>96757.834932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225020</v>
      </c>
      <c r="D20" s="11">
        <f t="shared" si="0"/>
        <v>283309.720848</v>
      </c>
      <c r="E20" s="11">
        <f t="shared" si="0"/>
        <v>121382.808624</v>
      </c>
      <c r="F20" s="11">
        <f t="shared" si="0"/>
        <v>129010.446576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168765</v>
      </c>
      <c r="D21" s="11">
        <f t="shared" si="0"/>
        <v>212482.290636</v>
      </c>
      <c r="E21" s="11">
        <f t="shared" si="0"/>
        <v>91037.106468</v>
      </c>
      <c r="F21" s="11">
        <f t="shared" si="0"/>
        <v>96757.834932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168765</v>
      </c>
      <c r="D22" s="11">
        <f t="shared" si="0"/>
        <v>212482.290636</v>
      </c>
      <c r="E22" s="11">
        <f t="shared" si="0"/>
        <v>91037.106468</v>
      </c>
      <c r="F22" s="11">
        <f t="shared" si="0"/>
        <v>96757.834932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168765</v>
      </c>
      <c r="D23" s="11">
        <f t="shared" si="0"/>
        <v>212482.290636</v>
      </c>
      <c r="E23" s="11">
        <f t="shared" si="0"/>
        <v>91037.106468</v>
      </c>
      <c r="F23" s="11">
        <f t="shared" si="0"/>
        <v>96757.834932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168765</v>
      </c>
      <c r="D24" s="11">
        <f t="shared" si="0"/>
        <v>212482.290636</v>
      </c>
      <c r="E24" s="11">
        <f t="shared" si="0"/>
        <v>91037.106468</v>
      </c>
      <c r="F24" s="11">
        <f t="shared" si="0"/>
        <v>96757.834932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168765</v>
      </c>
      <c r="D25" s="11">
        <f t="shared" si="0"/>
        <v>212482.290636</v>
      </c>
      <c r="E25" s="11">
        <f t="shared" si="0"/>
        <v>91037.106468</v>
      </c>
      <c r="F25" s="11">
        <f t="shared" si="0"/>
        <v>96757.834932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168765</v>
      </c>
      <c r="D26" s="11">
        <f t="shared" si="0"/>
        <v>212482.290636</v>
      </c>
      <c r="E26" s="11">
        <f t="shared" si="0"/>
        <v>91037.106468</v>
      </c>
      <c r="F26" s="11">
        <f t="shared" si="0"/>
        <v>96757.834932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168765</v>
      </c>
      <c r="D27" s="11">
        <f t="shared" si="0"/>
        <v>212482.290636</v>
      </c>
      <c r="E27" s="11">
        <f t="shared" si="0"/>
        <v>91037.106468</v>
      </c>
      <c r="F27" s="11">
        <f t="shared" si="0"/>
        <v>96757.834932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900080.01</v>
      </c>
      <c r="D28" s="11">
        <f t="shared" si="0"/>
        <v>1133238.895982424</v>
      </c>
      <c r="E28" s="11">
        <f t="shared" si="0"/>
        <v>485531.239890312</v>
      </c>
      <c r="F28" s="11">
        <f t="shared" si="0"/>
        <v>516041.79203728796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337530</v>
      </c>
      <c r="D29" s="11">
        <f t="shared" si="0"/>
        <v>424964.581272</v>
      </c>
      <c r="E29" s="11">
        <f t="shared" si="0"/>
        <v>182074.212936</v>
      </c>
      <c r="F29" s="11">
        <f t="shared" si="0"/>
        <v>193515.669864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562550</v>
      </c>
      <c r="D30" s="11">
        <f t="shared" si="0"/>
        <v>708274.30212</v>
      </c>
      <c r="E30" s="11">
        <f t="shared" si="0"/>
        <v>303457.02156</v>
      </c>
      <c r="F30" s="11">
        <f t="shared" si="0"/>
        <v>322526.11644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393785.01</v>
      </c>
      <c r="D31" s="11">
        <f t="shared" si="0"/>
        <v>495792.024074424</v>
      </c>
      <c r="E31" s="11">
        <f t="shared" si="0"/>
        <v>212419.920486312</v>
      </c>
      <c r="F31" s="11">
        <f t="shared" si="0"/>
        <v>225768.287241288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168765</v>
      </c>
      <c r="D32" s="11">
        <f t="shared" si="0"/>
        <v>212482.290636</v>
      </c>
      <c r="E32" s="11">
        <f t="shared" si="0"/>
        <v>91037.106468</v>
      </c>
      <c r="F32" s="11">
        <f t="shared" si="0"/>
        <v>96757.834932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337530</v>
      </c>
      <c r="D33" s="11">
        <f t="shared" si="0"/>
        <v>424964.581272</v>
      </c>
      <c r="E33" s="11">
        <f t="shared" si="0"/>
        <v>182074.212936</v>
      </c>
      <c r="F33" s="11">
        <f t="shared" si="0"/>
        <v>193515.669864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393785.01</v>
      </c>
      <c r="D34" s="11">
        <f t="shared" si="0"/>
        <v>495792.024074424</v>
      </c>
      <c r="E34" s="11">
        <f t="shared" si="0"/>
        <v>212419.920486312</v>
      </c>
      <c r="F34" s="11">
        <f t="shared" si="0"/>
        <v>225768.287241288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1576170.5</v>
      </c>
      <c r="D35" s="11">
        <f t="shared" si="0"/>
        <v>1984465.4891291999</v>
      </c>
      <c r="E35" s="11">
        <f t="shared" si="0"/>
        <v>850235.5442195999</v>
      </c>
      <c r="F35" s="11">
        <f t="shared" si="0"/>
        <v>903663.9413604001</v>
      </c>
      <c r="G35" s="27" t="e">
        <f>(F35/#REF!)*100</f>
        <v>#REF!</v>
      </c>
      <c r="H35" s="12"/>
    </row>
    <row r="36" spans="1:7" s="2" customFormat="1" ht="12.75">
      <c r="A36" s="38" t="s">
        <v>28</v>
      </c>
      <c r="B36" s="39"/>
      <c r="C36" s="6">
        <f>SUM(C12:C35)</f>
        <v>8495535.54</v>
      </c>
      <c r="D36" s="6">
        <f>SUM(D12:D35)</f>
        <v>10696239.455566898</v>
      </c>
      <c r="E36" s="6">
        <f>SUM(E12:E35)</f>
        <v>4582756.930984847</v>
      </c>
      <c r="F36" s="6">
        <f>SUM(F12:F35)</f>
        <v>4870735.19650555</v>
      </c>
      <c r="G36" s="27" t="e">
        <f>(F36/#REF!)*100</f>
        <v>#REF!</v>
      </c>
    </row>
    <row r="37" spans="1:7" s="2" customFormat="1" ht="12.75">
      <c r="A37" s="40" t="s">
        <v>38</v>
      </c>
      <c r="B37" s="40"/>
      <c r="C37" s="40"/>
      <c r="D37" s="40"/>
      <c r="E37" s="40"/>
      <c r="F37" s="40"/>
      <c r="G37" s="40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40" t="s">
        <v>41</v>
      </c>
      <c r="B39" s="40"/>
      <c r="C39" s="40"/>
      <c r="D39" s="40"/>
      <c r="E39" s="40"/>
      <c r="F39" s="40"/>
      <c r="G39" s="40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40" t="s">
        <v>48</v>
      </c>
      <c r="B41" s="40"/>
      <c r="C41" s="40"/>
      <c r="D41" s="40"/>
      <c r="E41" s="40"/>
      <c r="F41" s="40"/>
      <c r="G41" s="40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41" t="s">
        <v>46</v>
      </c>
      <c r="B43" s="41"/>
      <c r="C43" s="41"/>
      <c r="D43" s="41"/>
      <c r="E43" s="41"/>
      <c r="F43" s="41"/>
      <c r="G43" s="41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ignoredErrors>
    <ignoredError sqref="C3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51"/>
      <c r="B1" s="52" t="s">
        <v>37</v>
      </c>
      <c r="C1" s="53"/>
      <c r="D1" s="53"/>
      <c r="E1" s="53"/>
      <c r="F1" s="53"/>
      <c r="G1" s="54"/>
    </row>
    <row r="2" spans="1:7" s="1" customFormat="1" ht="19.5" customHeight="1">
      <c r="A2" s="51"/>
      <c r="B2" s="55" t="s">
        <v>35</v>
      </c>
      <c r="C2" s="56"/>
      <c r="D2" s="56"/>
      <c r="E2" s="56"/>
      <c r="F2" s="56"/>
      <c r="G2" s="57"/>
    </row>
    <row r="3" spans="1:7" s="1" customFormat="1" ht="19.5" customHeight="1">
      <c r="A3" s="51"/>
      <c r="B3" s="58" t="s">
        <v>59</v>
      </c>
      <c r="C3" s="59"/>
      <c r="D3" s="59"/>
      <c r="E3" s="59"/>
      <c r="F3" s="59"/>
      <c r="G3" s="60"/>
    </row>
    <row r="4" spans="1:7" s="2" customFormat="1" ht="30.75" customHeight="1">
      <c r="A4" s="61" t="s">
        <v>42</v>
      </c>
      <c r="B4" s="62"/>
      <c r="C4" s="62"/>
      <c r="D4" s="62"/>
      <c r="E4" s="62"/>
      <c r="F4" s="62"/>
      <c r="G4" s="63"/>
    </row>
    <row r="5" spans="1:7" s="2" customFormat="1" ht="36" customHeight="1">
      <c r="A5" s="64" t="s">
        <v>39</v>
      </c>
      <c r="B5" s="65"/>
      <c r="C5" s="65"/>
      <c r="D5" s="65"/>
      <c r="E5" s="65"/>
      <c r="F5" s="65"/>
      <c r="G5" s="66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60</v>
      </c>
      <c r="G6" s="26"/>
    </row>
    <row r="7" spans="1:7" s="2" customFormat="1" ht="12.75">
      <c r="A7" s="42" t="s">
        <v>0</v>
      </c>
      <c r="B7" s="43"/>
      <c r="C7" s="44" t="s">
        <v>43</v>
      </c>
      <c r="D7" s="3">
        <v>41830</v>
      </c>
      <c r="E7" s="3">
        <v>41838</v>
      </c>
      <c r="F7" s="3">
        <v>41850</v>
      </c>
      <c r="G7" s="3"/>
    </row>
    <row r="8" spans="1:7" s="2" customFormat="1" ht="14.25">
      <c r="A8" s="46" t="s">
        <v>1</v>
      </c>
      <c r="B8" s="47"/>
      <c r="C8" s="45"/>
      <c r="D8" s="34">
        <v>2.1503</v>
      </c>
      <c r="E8" s="35">
        <v>0.4469</v>
      </c>
      <c r="F8" s="36">
        <v>1.0169</v>
      </c>
      <c r="G8" s="4"/>
    </row>
    <row r="9" spans="1:7" s="2" customFormat="1" ht="12.75">
      <c r="A9" s="46" t="s">
        <v>2</v>
      </c>
      <c r="B9" s="47"/>
      <c r="C9" s="5"/>
      <c r="D9" s="6">
        <f>SUM(D8-1)*100</f>
        <v>115.03000000000002</v>
      </c>
      <c r="E9" s="6">
        <f>SUM(E8-1)*100</f>
        <v>-55.309999999999995</v>
      </c>
      <c r="F9" s="6">
        <f>SUM(F8-1)*100</f>
        <v>1.6899999999999915</v>
      </c>
      <c r="G9" s="6"/>
    </row>
    <row r="10" spans="1:7" s="2" customFormat="1" ht="31.5" customHeight="1">
      <c r="A10" s="48" t="s">
        <v>3</v>
      </c>
      <c r="B10" s="49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48"/>
      <c r="B11" s="50"/>
      <c r="C11" s="8">
        <v>41820</v>
      </c>
      <c r="D11" s="9">
        <v>41830</v>
      </c>
      <c r="E11" s="9">
        <v>41838</v>
      </c>
      <c r="F11" s="9">
        <v>41850</v>
      </c>
      <c r="G11" s="9"/>
    </row>
    <row r="12" spans="1:8" s="2" customFormat="1" ht="12.75">
      <c r="A12" s="10" t="s">
        <v>4</v>
      </c>
      <c r="B12" s="14">
        <v>0.6</v>
      </c>
      <c r="C12" s="11">
        <v>122172.09</v>
      </c>
      <c r="D12" s="11">
        <f aca="true" t="shared" si="0" ref="D12:F35">($C12*D$8)-($C12*D$8*20%)-((($C12*D$8)-($C12*D$8*20%))*1%)</f>
        <v>208063.662940584</v>
      </c>
      <c r="E12" s="11">
        <f t="shared" si="0"/>
        <v>43242.175960632</v>
      </c>
      <c r="F12" s="11">
        <f t="shared" si="0"/>
        <v>98395.54427023199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651584.48</v>
      </c>
      <c r="D13" s="11">
        <f t="shared" si="0"/>
        <v>1109672.8690164483</v>
      </c>
      <c r="E13" s="11">
        <f t="shared" si="0"/>
        <v>230624.93845670403</v>
      </c>
      <c r="F13" s="11">
        <f t="shared" si="0"/>
        <v>524776.236107904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122172.09</v>
      </c>
      <c r="D14" s="11">
        <f t="shared" si="0"/>
        <v>208063.662940584</v>
      </c>
      <c r="E14" s="11">
        <f t="shared" si="0"/>
        <v>43242.175960632</v>
      </c>
      <c r="F14" s="11">
        <f t="shared" si="0"/>
        <v>98395.54427023199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122172.09</v>
      </c>
      <c r="D15" s="11">
        <f t="shared" si="0"/>
        <v>208063.662940584</v>
      </c>
      <c r="E15" s="11">
        <f t="shared" si="0"/>
        <v>43242.175960632</v>
      </c>
      <c r="F15" s="11">
        <f t="shared" si="0"/>
        <v>98395.54427023199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244344.18</v>
      </c>
      <c r="D16" s="11">
        <f t="shared" si="0"/>
        <v>416127.325881168</v>
      </c>
      <c r="E16" s="11">
        <f t="shared" si="0"/>
        <v>86484.351921264</v>
      </c>
      <c r="F16" s="11">
        <f t="shared" si="0"/>
        <v>196791.08854046397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162896.12</v>
      </c>
      <c r="D17" s="11">
        <f t="shared" si="0"/>
        <v>277418.21725411207</v>
      </c>
      <c r="E17" s="11">
        <f t="shared" si="0"/>
        <v>57656.234614176006</v>
      </c>
      <c r="F17" s="11">
        <f t="shared" si="0"/>
        <v>131194.059026976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203620.15</v>
      </c>
      <c r="D18" s="11">
        <f t="shared" si="0"/>
        <v>346772.77156764</v>
      </c>
      <c r="E18" s="11">
        <f t="shared" si="0"/>
        <v>72070.29326772</v>
      </c>
      <c r="F18" s="11">
        <f t="shared" si="0"/>
        <v>163992.57378371997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122172.09</v>
      </c>
      <c r="D19" s="11">
        <f t="shared" si="0"/>
        <v>208063.662940584</v>
      </c>
      <c r="E19" s="11">
        <f t="shared" si="0"/>
        <v>43242.175960632</v>
      </c>
      <c r="F19" s="11">
        <f t="shared" si="0"/>
        <v>98395.54427023199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162896.12</v>
      </c>
      <c r="D20" s="11">
        <f t="shared" si="0"/>
        <v>277418.21725411207</v>
      </c>
      <c r="E20" s="11">
        <f t="shared" si="0"/>
        <v>57656.234614176006</v>
      </c>
      <c r="F20" s="11">
        <f t="shared" si="0"/>
        <v>131194.059026976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122172.09</v>
      </c>
      <c r="D21" s="11">
        <f t="shared" si="0"/>
        <v>208063.662940584</v>
      </c>
      <c r="E21" s="11">
        <f t="shared" si="0"/>
        <v>43242.175960632</v>
      </c>
      <c r="F21" s="11">
        <f t="shared" si="0"/>
        <v>98395.54427023199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122172.09</v>
      </c>
      <c r="D22" s="11">
        <f t="shared" si="0"/>
        <v>208063.662940584</v>
      </c>
      <c r="E22" s="11">
        <f t="shared" si="0"/>
        <v>43242.175960632</v>
      </c>
      <c r="F22" s="11">
        <f t="shared" si="0"/>
        <v>98395.54427023199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122172.09</v>
      </c>
      <c r="D23" s="11">
        <f t="shared" si="0"/>
        <v>208063.662940584</v>
      </c>
      <c r="E23" s="11">
        <f t="shared" si="0"/>
        <v>43242.175960632</v>
      </c>
      <c r="F23" s="11">
        <f t="shared" si="0"/>
        <v>98395.54427023199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122172.09</v>
      </c>
      <c r="D24" s="11">
        <f t="shared" si="0"/>
        <v>208063.662940584</v>
      </c>
      <c r="E24" s="11">
        <f t="shared" si="0"/>
        <v>43242.175960632</v>
      </c>
      <c r="F24" s="11">
        <f t="shared" si="0"/>
        <v>98395.54427023199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122172.09</v>
      </c>
      <c r="D25" s="11">
        <f t="shared" si="0"/>
        <v>208063.662940584</v>
      </c>
      <c r="E25" s="11">
        <f t="shared" si="0"/>
        <v>43242.175960632</v>
      </c>
      <c r="F25" s="11">
        <f t="shared" si="0"/>
        <v>98395.54427023199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122172.09</v>
      </c>
      <c r="D26" s="11">
        <f t="shared" si="0"/>
        <v>208063.662940584</v>
      </c>
      <c r="E26" s="11">
        <f t="shared" si="0"/>
        <v>43242.175960632</v>
      </c>
      <c r="F26" s="11">
        <f t="shared" si="0"/>
        <v>98395.54427023199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122172.09</v>
      </c>
      <c r="D27" s="11">
        <f t="shared" si="0"/>
        <v>208063.662940584</v>
      </c>
      <c r="E27" s="11">
        <f t="shared" si="0"/>
        <v>43242.175960632</v>
      </c>
      <c r="F27" s="11">
        <f t="shared" si="0"/>
        <v>98395.54427023199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651584.48</v>
      </c>
      <c r="D28" s="11">
        <f t="shared" si="0"/>
        <v>1109672.8690164483</v>
      </c>
      <c r="E28" s="11">
        <f t="shared" si="0"/>
        <v>230624.93845670403</v>
      </c>
      <c r="F28" s="11">
        <f t="shared" si="0"/>
        <v>524776.236107904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244344.18</v>
      </c>
      <c r="D29" s="11">
        <f t="shared" si="0"/>
        <v>416127.325881168</v>
      </c>
      <c r="E29" s="11">
        <f t="shared" si="0"/>
        <v>86484.351921264</v>
      </c>
      <c r="F29" s="11">
        <f t="shared" si="0"/>
        <v>196791.08854046397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407240.3</v>
      </c>
      <c r="D30" s="11">
        <f t="shared" si="0"/>
        <v>693545.54313528</v>
      </c>
      <c r="E30" s="11">
        <f t="shared" si="0"/>
        <v>144140.58653544</v>
      </c>
      <c r="F30" s="11">
        <f t="shared" si="0"/>
        <v>327985.14756743994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285068.21</v>
      </c>
      <c r="D31" s="11">
        <f t="shared" si="0"/>
        <v>485481.8801946961</v>
      </c>
      <c r="E31" s="11">
        <f t="shared" si="0"/>
        <v>100898.410574808</v>
      </c>
      <c r="F31" s="11">
        <f t="shared" si="0"/>
        <v>229589.603297208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122172.09</v>
      </c>
      <c r="D32" s="11">
        <f t="shared" si="0"/>
        <v>208063.662940584</v>
      </c>
      <c r="E32" s="11">
        <f t="shared" si="0"/>
        <v>43242.175960632</v>
      </c>
      <c r="F32" s="11">
        <f t="shared" si="0"/>
        <v>98395.54427023199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244344.18</v>
      </c>
      <c r="D33" s="11">
        <f t="shared" si="0"/>
        <v>416127.325881168</v>
      </c>
      <c r="E33" s="11">
        <f t="shared" si="0"/>
        <v>86484.351921264</v>
      </c>
      <c r="F33" s="11">
        <f t="shared" si="0"/>
        <v>196791.08854046397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285068.21</v>
      </c>
      <c r="D34" s="11">
        <f t="shared" si="0"/>
        <v>485481.8801946961</v>
      </c>
      <c r="E34" s="11">
        <f t="shared" si="0"/>
        <v>100898.410574808</v>
      </c>
      <c r="F34" s="11">
        <f t="shared" si="0"/>
        <v>229589.603297208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1141018.83</v>
      </c>
      <c r="D35" s="11">
        <f t="shared" si="0"/>
        <v>1943197.9697980082</v>
      </c>
      <c r="E35" s="11">
        <f t="shared" si="0"/>
        <v>403857.68158058403</v>
      </c>
      <c r="F35" s="11">
        <f t="shared" si="0"/>
        <v>918959.2221957841</v>
      </c>
      <c r="G35" s="27" t="e">
        <f>(F35/#REF!)*100</f>
        <v>#REF!</v>
      </c>
      <c r="H35" s="12"/>
    </row>
    <row r="36" spans="1:7" s="2" customFormat="1" ht="12.75">
      <c r="A36" s="38" t="s">
        <v>28</v>
      </c>
      <c r="B36" s="39"/>
      <c r="C36" s="6">
        <f>SUM(C12:C35)</f>
        <v>6150074.519999999</v>
      </c>
      <c r="D36" s="6">
        <f>SUM(D12:D35)</f>
        <v>10473808.150361953</v>
      </c>
      <c r="E36" s="6">
        <f>SUM(E12:E35)</f>
        <v>2176786.8959664963</v>
      </c>
      <c r="F36" s="6">
        <f>SUM(F12:F35)</f>
        <v>4953176.537275296</v>
      </c>
      <c r="G36" s="27" t="e">
        <f>(F36/#REF!)*100</f>
        <v>#REF!</v>
      </c>
    </row>
    <row r="37" spans="1:7" s="2" customFormat="1" ht="12.75">
      <c r="A37" s="40" t="s">
        <v>38</v>
      </c>
      <c r="B37" s="40"/>
      <c r="C37" s="40"/>
      <c r="D37" s="40"/>
      <c r="E37" s="40"/>
      <c r="F37" s="40"/>
      <c r="G37" s="40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40" t="s">
        <v>41</v>
      </c>
      <c r="B39" s="40"/>
      <c r="C39" s="40"/>
      <c r="D39" s="40"/>
      <c r="E39" s="40"/>
      <c r="F39" s="40"/>
      <c r="G39" s="40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40" t="s">
        <v>48</v>
      </c>
      <c r="B41" s="40"/>
      <c r="C41" s="40"/>
      <c r="D41" s="40"/>
      <c r="E41" s="40"/>
      <c r="F41" s="40"/>
      <c r="G41" s="40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41" t="s">
        <v>46</v>
      </c>
      <c r="B43" s="41"/>
      <c r="C43" s="41"/>
      <c r="D43" s="41"/>
      <c r="E43" s="41"/>
      <c r="F43" s="41"/>
      <c r="G43" s="41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ignoredErrors>
    <ignoredError sqref="C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darciane</cp:lastModifiedBy>
  <cp:lastPrinted>2014-07-14T11:58:17Z</cp:lastPrinted>
  <dcterms:created xsi:type="dcterms:W3CDTF">2005-01-11T09:31:45Z</dcterms:created>
  <dcterms:modified xsi:type="dcterms:W3CDTF">2014-07-16T18:58:27Z</dcterms:modified>
  <cp:category/>
  <cp:version/>
  <cp:contentType/>
  <cp:contentStatus/>
</cp:coreProperties>
</file>