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90" windowWidth="9420" windowHeight="4500" tabRatio="666" firstSheet="7" activeTab="7"/>
  </bookViews>
  <sheets>
    <sheet name="Ano 1998" sheetId="1" r:id="rId1"/>
    <sheet name="Ano 1999 " sheetId="2" r:id="rId2"/>
    <sheet name="Ano 2000" sheetId="3" r:id="rId3"/>
    <sheet name="Ano 2001" sheetId="4" r:id="rId4"/>
    <sheet name="Ano 2002" sheetId="5" r:id="rId5"/>
    <sheet name="Ano 2003" sheetId="6" r:id="rId6"/>
    <sheet name="Ano 2004" sheetId="7" r:id="rId7"/>
    <sheet name="Jun" sheetId="8" r:id="rId8"/>
  </sheets>
  <definedNames/>
  <calcPr fullCalcOnLoad="1"/>
</workbook>
</file>

<file path=xl/sharedStrings.xml><?xml version="1.0" encoding="utf-8"?>
<sst xmlns="http://schemas.openxmlformats.org/spreadsheetml/2006/main" count="1138" uniqueCount="558">
  <si>
    <t>ZENAIDE DE MELO SANTOS - Flores Titulo Cidadão</t>
  </si>
  <si>
    <t>MARCELO KENNE PAULA - Fotos Titulo Cidadão</t>
  </si>
  <si>
    <t>AGUA MINERAL CARMELITANA - Aquisição de galões de Agua</t>
  </si>
  <si>
    <t>Prefeitura Municipal - repasse de IRRF sobre folhas de pagamentos</t>
  </si>
  <si>
    <t>INSS - pagamento de obrigações patronais de vereadores e funcionários</t>
  </si>
  <si>
    <t>AROLDO ARAÚJO REIS - Gás de Cozinha</t>
  </si>
  <si>
    <t>VALDOMIRO VALDISSER JUNIOR - Conserto de Ar Condicio</t>
  </si>
  <si>
    <t>LÚCIO R. THOMAZ - Diárias Viagem a BH, Brasilia,</t>
  </si>
  <si>
    <t>PAGAMENTO FUNCIONÁRIOS - Mês</t>
  </si>
  <si>
    <t>SUPERMERCADO KI-JÓIA - Material de Cozinha</t>
  </si>
  <si>
    <t>T&amp;T Assessoria e Consultoria em Informática - serviços de informática</t>
  </si>
  <si>
    <t>PAGAMENTO FUNCIONÁRIOS - 13º Salário</t>
  </si>
  <si>
    <t>PAGAMENTO VEREADORES - 13º Salário</t>
  </si>
  <si>
    <t>PAGAMENTO VEREADORES - Mês</t>
  </si>
  <si>
    <t>PAGAMENTO FUNCIONÁRIOS - Exoneração</t>
  </si>
  <si>
    <t>Telemar - serviços telefônicos</t>
  </si>
  <si>
    <t>DETALHAMENTO RECEITAS E DESPESAS DO MÊS DE JUNHO DE 2005</t>
  </si>
  <si>
    <t>Pagamento de Folha de Subsidios de Vereadores</t>
  </si>
  <si>
    <t>Fabiane Fernandes Napoli - aquisição de material para escritório</t>
  </si>
  <si>
    <t>Prisma Infomóveis - aquisição câmera fotográfica digital e cartão memória</t>
  </si>
  <si>
    <t>Pagamento de Folha de Funcionários</t>
  </si>
  <si>
    <t>Prisma Infomóveis - serviços de acesso a rede internet</t>
  </si>
  <si>
    <t>ENGENHO E ARTE - Curso para Vereadores</t>
  </si>
  <si>
    <t>BENEFICIÁRIO</t>
  </si>
  <si>
    <t>DÉBITO</t>
  </si>
  <si>
    <t>CRÉDITO</t>
  </si>
  <si>
    <t>---------------</t>
  </si>
  <si>
    <t>AMORIM ENGENHARIA</t>
  </si>
  <si>
    <t>CEMIG</t>
  </si>
  <si>
    <t>EDITORA FORUM</t>
  </si>
  <si>
    <t>LUIZ CARLOS FIGUEIRA DE MELO</t>
  </si>
  <si>
    <t xml:space="preserve">S A L D O    G E R A L  </t>
  </si>
  <si>
    <t xml:space="preserve">SUB TOTAL   </t>
  </si>
  <si>
    <t>SALDO DO MÊS DE DEZEMBRO DE 1999</t>
  </si>
  <si>
    <t>ILDAC SOARES DE SÁ</t>
  </si>
  <si>
    <t>TELEMAR</t>
  </si>
  <si>
    <t>A ESCOLAR</t>
  </si>
  <si>
    <t>NETVIP INTERNET</t>
  </si>
  <si>
    <t>ESTADO DE MINAS (JORNAL)</t>
  </si>
  <si>
    <t>RESTAURANTE E BUFFET RIBEIRO</t>
  </si>
  <si>
    <t>XEROX COM. IND. LTDA</t>
  </si>
  <si>
    <t>EDITORA GRÁFICA CARMELITANA</t>
  </si>
  <si>
    <t>VIDROS E ACESSÓRIOS MTE CARMELO</t>
  </si>
  <si>
    <t>FLAVIANO MARTINS (TECNOCOMP)</t>
  </si>
  <si>
    <t>PAGAMENTO DE FUNCIONARIOS</t>
  </si>
  <si>
    <t>PAGAMENTO DE VEREADORES</t>
  </si>
  <si>
    <t>MARIA COZAC ROCHA</t>
  </si>
  <si>
    <t>INSS - AGENTES POLÍTICOS E PESSOAL CIVIL</t>
  </si>
  <si>
    <t>PANIFICADORA E CONFEITARIA MODERNA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</si>
  <si>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</si>
  <si>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</si>
  <si>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</si>
  <si>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</si>
  <si>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</si>
  <si>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</si>
  <si>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</si>
  <si>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</si>
  <si>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</si>
  <si>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</si>
  <si>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</si>
  <si>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</si>
  <si>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 O T A L</t>
  </si>
  <si>
    <t>SALDO BANCÁRIO</t>
  </si>
  <si>
    <t>PROMAM - GUARDA MIRIM</t>
  </si>
  <si>
    <t>NILTON SOARES MUNIZ - SOM</t>
  </si>
  <si>
    <t>T&amp;T ASSESSORIA EM INFORMÁTICA</t>
  </si>
  <si>
    <t>TELEMAR TELEFONES</t>
  </si>
  <si>
    <t>EMBRATEL TELEFONES</t>
  </si>
  <si>
    <t>DANIELA MUDIM - MERCEARIA</t>
  </si>
  <si>
    <t>CORREIOS E TELÉGRAFOS</t>
  </si>
  <si>
    <t>COMERCIAL MENDES E SOUTO - MERCEARIA</t>
  </si>
  <si>
    <t>ÂNGELA MARIA PAES LEME - CONTADORA</t>
  </si>
  <si>
    <t>AMORIM ENGENHARIA - TELEFONES</t>
  </si>
  <si>
    <t>A ESCOLAR - LIVRARIA</t>
  </si>
  <si>
    <t xml:space="preserve">REPASSE VALORES DA PREFEITURA </t>
  </si>
  <si>
    <t>RELAÇÃO DESPESAS/RECEITAS DO ANO  2000</t>
  </si>
  <si>
    <t>DEPÓSITOS 13º  SALÁRIO - CEF</t>
  </si>
  <si>
    <t>RENDIMENTOS APLICAÇAO POUPANÇA - CEF</t>
  </si>
  <si>
    <t>EDITORA FORUM - ENCARTES LIVRO</t>
  </si>
  <si>
    <t>N.C.E EMPREENDIMENTOS - ALUGUEL</t>
  </si>
  <si>
    <t>NETVIP INTERNET - ACESSO INTERNET</t>
  </si>
  <si>
    <t>DISCRIMINAÇÃO DOS ÍTENS</t>
  </si>
  <si>
    <t>IMPRENSA OFICIAL DO ESTADO DE MG</t>
  </si>
  <si>
    <t>RADIO CULTURA DE MONTE CARMELO</t>
  </si>
  <si>
    <t xml:space="preserve">IOB - INFORMAÇÕES OBJETIVAS </t>
  </si>
  <si>
    <t>ANGELA MARIA PAES LEME</t>
  </si>
  <si>
    <t>T&amp;T INFORMATICA</t>
  </si>
  <si>
    <t>NILTOM SOARES MUNIZ</t>
  </si>
  <si>
    <t>IOB - INFORMAÇÕES OBJETIVAS</t>
  </si>
  <si>
    <t>COMERCIAL MENDES E SOUTO</t>
  </si>
  <si>
    <t>CORREIOS</t>
  </si>
  <si>
    <t>DESENHARTE SERIGRAFIA</t>
  </si>
  <si>
    <t>MARIA OLIVEIRA NAPOLI - LIVRARIA</t>
  </si>
  <si>
    <t>MARIA DE OLIVEIRA NAPOLI - LIVRARIA</t>
  </si>
  <si>
    <t>JACKSOM VICTOR SANTOS - FOTOS</t>
  </si>
  <si>
    <t>MARCOS ANTÔNIO VICTOR SANTOS - ENCADERNAÇÃO</t>
  </si>
  <si>
    <t>PAGAMENTO DE FERIAS FUNCIONÁRIOS</t>
  </si>
  <si>
    <t>PREFEITURA MUNICIPAL DEVOLUÇAO - IRRF</t>
  </si>
  <si>
    <t>GRÁFICA GAZETA OFF SET - O CARMELITANO</t>
  </si>
  <si>
    <t>PREFEITURA MUNICIPAL - DEVOLUÇAO DE IRRF</t>
  </si>
  <si>
    <t>INTERNEX SISTEMAS COMPUTADORES</t>
  </si>
  <si>
    <t>ILDAC SOARES DE SÁ - JORNAL</t>
  </si>
  <si>
    <t>ASSOCIAÇÃO COMUN. CARMELITANA-MONTE</t>
  </si>
  <si>
    <t>GR PRODUÇÕES EVENTOS - MINAS FM</t>
  </si>
  <si>
    <t>PAULO HUMBERTO XAVIER - VIAGENS</t>
  </si>
  <si>
    <t>PAULO HUMBERTO XAVIER - VIAGEM A UDI</t>
  </si>
  <si>
    <t>FABIANE FERNANDES NAPOLI - LIVRARIA</t>
  </si>
  <si>
    <t>INFOSHOP COMPUTADORES</t>
  </si>
  <si>
    <t>FABIANE FERNANDES NAPOLI</t>
  </si>
  <si>
    <t>PANIFICADORA MODERNA</t>
  </si>
  <si>
    <t>DATAPET COM. LTDDA.</t>
  </si>
  <si>
    <t>MONTE ÁGUA LTDA</t>
  </si>
  <si>
    <t>CÉLIO ROSA DUARTE</t>
  </si>
  <si>
    <t>DISK DRINK'S EMPORIO LTDA</t>
  </si>
  <si>
    <t>VELOSO FILHO LTDA</t>
  </si>
  <si>
    <t xml:space="preserve">INSS </t>
  </si>
  <si>
    <t>SUPERMERCADO KI JOIA</t>
  </si>
  <si>
    <t>HONORATO G. SOBRINHO - VEREADOR</t>
  </si>
  <si>
    <t>INSS - PESSOAL CIVIL</t>
  </si>
  <si>
    <t>MONTEMÁQUINAS</t>
  </si>
  <si>
    <t>MARCOS ANTONIO VICTOR SANTOS</t>
  </si>
  <si>
    <t>SALDO DO MÊS DE DEZEMBRO DE 2000</t>
  </si>
  <si>
    <t>AGÊNCIA DE CORREIOS FRANQUEADA CARMELITANA</t>
  </si>
  <si>
    <t>MERCEARIA NETINHO LTDA</t>
  </si>
  <si>
    <t>JOSÉ JOAQUIM DE FREITAS -ME - JORNAL</t>
  </si>
  <si>
    <t>XEROX COM.</t>
  </si>
  <si>
    <t>MERCEARIA NETINHO</t>
  </si>
  <si>
    <t>LAZARO GONÇALVES VILELA - GRÁFICA</t>
  </si>
  <si>
    <t>NETVIP INTERNET PROVIDER</t>
  </si>
  <si>
    <t>GRAFICA MERCABOX</t>
  </si>
  <si>
    <t>CHAVEIRO ELDORADO</t>
  </si>
  <si>
    <t>GRÁFICA MERCABOX</t>
  </si>
  <si>
    <t>VALDIMAR H. VIEIRA - LIVROS</t>
  </si>
  <si>
    <t>DESENHARTE</t>
  </si>
  <si>
    <t>INTERNEX SISTEMAS</t>
  </si>
  <si>
    <t>T O T A L   G E R A L   G A S T O S</t>
  </si>
  <si>
    <t>T O T A L   G E R A L   R E C E B I D O</t>
  </si>
  <si>
    <t>RELAÇÃO DESPESAS/RECEITAS DO ANO  1999</t>
  </si>
  <si>
    <t>SALDO DO MÊS DE DEZEMBRO DE 1998</t>
  </si>
  <si>
    <t>SALDO DO MÊS DE DEZEMBRO DE 1997</t>
  </si>
  <si>
    <t>S/A ESTADO DE MINAS</t>
  </si>
  <si>
    <t>ANTONIO GETULIO NAPOLI</t>
  </si>
  <si>
    <t>CASA GIL PENA</t>
  </si>
  <si>
    <t>DIMEX DO TRIANGULO</t>
  </si>
  <si>
    <t>ARTE PLACAS PETRUCCI</t>
  </si>
  <si>
    <t xml:space="preserve">RENDIMENTOS APLICAÇAO POUPANÇA </t>
  </si>
  <si>
    <t>RELAÇÃO DESPESAS/RECEITAS DO ANO  1998</t>
  </si>
  <si>
    <t>AÇOUGUE LELES E SOARES</t>
  </si>
  <si>
    <t xml:space="preserve">ADILSOM LEAL FERREIRA </t>
  </si>
  <si>
    <t>AMORIM ENGENHARIA E SERVIÇOS</t>
  </si>
  <si>
    <t>APARECIDA DE FATIMA</t>
  </si>
  <si>
    <t>APARECIDO TOMAS</t>
  </si>
  <si>
    <t>ASSOCIAÇÃO ASSISTÊNCIA CRISTÃ CANAA</t>
  </si>
  <si>
    <t>ASSOCIAÇÃO COMUNITARIA CARMELITANA</t>
  </si>
  <si>
    <t xml:space="preserve">AUTO POSTO ATACADÃO </t>
  </si>
  <si>
    <t>BOUTIQUE VERA  SALES</t>
  </si>
  <si>
    <t xml:space="preserve">CASA DO VENTILADOR </t>
  </si>
  <si>
    <t>CHANCELA</t>
  </si>
  <si>
    <t>COMAM - GUARDA - MIRIM</t>
  </si>
  <si>
    <t>CORDEIRO E SANTA CECILIA</t>
  </si>
  <si>
    <t xml:space="preserve">CORREIOS </t>
  </si>
  <si>
    <t>DANIELA CUNHA MUNDIM</t>
  </si>
  <si>
    <t>DELLAS MODA</t>
  </si>
  <si>
    <t>DISTRIBUIDORA DE BEBIDAS N. SRA FATIMA</t>
  </si>
  <si>
    <t>DISTRIBUIDORA MINEIRA DE BEBIDAS</t>
  </si>
  <si>
    <t>DISTRIBUIDORA SANTA BARBARA DE BEBIDAS</t>
  </si>
  <si>
    <t>DOIS IRMÃOS MOVEIS ELETRODOMESTICOS</t>
  </si>
  <si>
    <t xml:space="preserve">EDITORA GRAFICA CARMELITANA </t>
  </si>
  <si>
    <t>EDITORA MUNICIPALISTA</t>
  </si>
  <si>
    <t>EDY FATIMA LIMA</t>
  </si>
  <si>
    <t>ELY SOARES DE SÁ</t>
  </si>
  <si>
    <t>EXPRESSO ARAGUARI</t>
  </si>
  <si>
    <t>FAMA PRESENTES</t>
  </si>
  <si>
    <t>GALENO BARBOSA</t>
  </si>
  <si>
    <t>Gráfica Mercabox - serviços de confecção de carimbos</t>
  </si>
  <si>
    <t xml:space="preserve">GAS FACIL - GRAFICA UNIÃO </t>
  </si>
  <si>
    <t>GILBERTO FERNANDES MUNDIM</t>
  </si>
  <si>
    <t xml:space="preserve">GILMARIO PENA </t>
  </si>
  <si>
    <t>GR PRODUÇÕES E MARKETING</t>
  </si>
  <si>
    <t>GRAFICA GAZETA</t>
  </si>
  <si>
    <t>GRAFICA OFF SET</t>
  </si>
  <si>
    <t xml:space="preserve">GRAFICA ORIENTE </t>
  </si>
  <si>
    <t>GRAFICA UNIAO</t>
  </si>
  <si>
    <t>ELIANY RODRIGUES DE OLIVEIRA ( FÉRIAS)</t>
  </si>
  <si>
    <t>HELVIO XAVIER DE RESENDE (VIAGEM A UDI</t>
  </si>
  <si>
    <t>IMPRESSA OFICIAL DO ESTADO DE MINAS</t>
  </si>
  <si>
    <t>IMPRESSO GRAFICA</t>
  </si>
  <si>
    <t>INOCENCIO CANDIDO</t>
  </si>
  <si>
    <t>INSS - AGENTES POLITICOS E FUNCIONARIOS</t>
  </si>
  <si>
    <t>IOB INFORMAÇÕES</t>
  </si>
  <si>
    <t>IPSEMG</t>
  </si>
  <si>
    <t>ITAMONTE - DISTRIBUIDORA DE BEBIDAS</t>
  </si>
  <si>
    <t>JACKSOM VICTOR SANTOS</t>
  </si>
  <si>
    <t>JOAO MARTINS SILVA</t>
  </si>
  <si>
    <t>JOEL RODRIGUES SILVA E CIA ( BRASIL LIBANO)</t>
  </si>
  <si>
    <t>JOSE BONIFACIO</t>
  </si>
  <si>
    <t>JOSE MARIA DE SOUZA FERREIRA</t>
  </si>
  <si>
    <t>LIVRARIA A ESCOLAR</t>
  </si>
  <si>
    <t>LOOCK FOTOGRAFIAS</t>
  </si>
  <si>
    <t>LUCY DE FATIMA</t>
  </si>
  <si>
    <t>LUIZ CARLOS RIBEIRO</t>
  </si>
  <si>
    <t>MADEIREIRA PROGRESSO</t>
  </si>
  <si>
    <t>MADEIREIRA RESENDE</t>
  </si>
  <si>
    <t>MARCOS ANTONIO PAIVA ( MERCEARIA)</t>
  </si>
  <si>
    <t>MARCOS ANTONIO SANTOS (FOTOS)</t>
  </si>
  <si>
    <t>MARIA OLIVEIRA NAPOLI ( PAPELARIA)</t>
  </si>
  <si>
    <t>MARIALVA TEREZINHA DE JESUS ( FLORES)</t>
  </si>
  <si>
    <t>MERCEARIA MAR LU</t>
  </si>
  <si>
    <t>MINASFAX</t>
  </si>
  <si>
    <t>MONTEMAQUINAS</t>
  </si>
  <si>
    <t xml:space="preserve">MOREIRA  E MOREIRA </t>
  </si>
  <si>
    <t>N.C.E EMPREENDIMENTOS (ALUGUEL)</t>
  </si>
  <si>
    <t>NEUZA MARIA MELO</t>
  </si>
  <si>
    <t>NOIAL MOHAMAD</t>
  </si>
  <si>
    <t>OFF IMPORTADOS</t>
  </si>
  <si>
    <t>OSMILDA CUNHA CARDOSO</t>
  </si>
  <si>
    <t xml:space="preserve">PAGAMENTO FUNCIONARIOS </t>
  </si>
  <si>
    <t>PAGAMENTO VEREADORES</t>
  </si>
  <si>
    <t>PANIFICADORA CONFEITARIA MODERNA</t>
  </si>
  <si>
    <t>PANIFICADORA E CONFEITARIA 2 IRMÃOS</t>
  </si>
  <si>
    <t>PANIFICADORA FLOR DA MANHA</t>
  </si>
  <si>
    <t>POSTO MARAJA</t>
  </si>
  <si>
    <t>PREFEITURA MUNICIPAL (REPASSE DE IRRF)</t>
  </si>
  <si>
    <t>PROGRAMA ROTEIRO DE MINAS</t>
  </si>
  <si>
    <t>RICARDO MUNDIM ( FORROS)</t>
  </si>
  <si>
    <t>RONALDO DE CASTRO</t>
  </si>
  <si>
    <t>S/A ESTADO DE SÃO PAULO ( JORNAL)</t>
  </si>
  <si>
    <t>SIMAC REPRESENTAÇÕES</t>
  </si>
  <si>
    <t xml:space="preserve">SIRLENE PEREIRA </t>
  </si>
  <si>
    <t>SONNER INDUSTRIA COMERCIO</t>
  </si>
  <si>
    <t>SRD MONTADORA</t>
  </si>
  <si>
    <t>SUPERMERCADO CARMELITANO</t>
  </si>
  <si>
    <t>TELEMIG</t>
  </si>
  <si>
    <t>UD - UTILIDADES DOMESTICAS</t>
  </si>
  <si>
    <t>VIDROAL - VIDROS E ACESS. M CARMELO</t>
  </si>
  <si>
    <t>XEROX DO BRASIL</t>
  </si>
  <si>
    <t>ABGAIL MACEDO - VAREJAO DA ECONOMIA</t>
  </si>
  <si>
    <t>ADILSOM LEAL FERREIRA - PINTOR</t>
  </si>
  <si>
    <t>AGRO INDUSTRIA PRESIDENTE VARGAS-CONFRATERNIZAÇÃO</t>
  </si>
  <si>
    <t>ASSOCIAÇAO ASSISTENCIA CANAA</t>
  </si>
  <si>
    <t>ASSOCIAÇAO COMUNIT CULT CARMELITANA</t>
  </si>
  <si>
    <t>AUTO POSTO ATACADAO</t>
  </si>
  <si>
    <t>AVENIL ANTONIO - MALVINA CALÇADOS</t>
  </si>
  <si>
    <t>BOUGAINVILE FLORES</t>
  </si>
  <si>
    <t>BOUTIQUE VERA SALES</t>
  </si>
  <si>
    <t>CARLOS ROBERTO SILVA - VIAGENS A UDI</t>
  </si>
  <si>
    <t>CASA DA BORRACHA</t>
  </si>
  <si>
    <t>CBM AUTOPEÇAS</t>
  </si>
  <si>
    <t>CELIO ROSA DUARTE - FLORES</t>
  </si>
  <si>
    <t>CONSTRUMONTE</t>
  </si>
  <si>
    <t>DANIELA CUNHA MUNDIM - MERCEARIA</t>
  </si>
  <si>
    <t xml:space="preserve">DATAPET COM. </t>
  </si>
  <si>
    <t>DERMINAS COUNTRY CLUB - CONFRATERNIZAÇAO</t>
  </si>
  <si>
    <t>DISK DRINKS CENTRAL</t>
  </si>
  <si>
    <t>DISTIÁGUA SANTA CECILIA</t>
  </si>
  <si>
    <t>DISTRIBUIDORA SANTA BARBARA</t>
  </si>
  <si>
    <t>EDITORA GRAFICA CARMELITANA</t>
  </si>
  <si>
    <t>EDITORAÇAO GRAFICA LTDA</t>
  </si>
  <si>
    <t xml:space="preserve">ELYSOARES DE SÁ </t>
  </si>
  <si>
    <t>ESQUINA DOS PRESENTES</t>
  </si>
  <si>
    <t>GALENO BARBOSA RESENDE</t>
  </si>
  <si>
    <t>GR PRODUÇOES EVENTOS E PUBLICIDADES</t>
  </si>
  <si>
    <t>GRAFICA ORIENTE</t>
  </si>
  <si>
    <t>IMPRENSA OFICIAL DO ESTADO DE MINAS</t>
  </si>
  <si>
    <t>INOCENCIO CANDIDO BORGES</t>
  </si>
  <si>
    <t>IOB INFORMAÇOES</t>
  </si>
  <si>
    <t>JOAO BATISTA CHAVES - VIAGEM A ARAXA</t>
  </si>
  <si>
    <t>JURANDIR LEAL BORBA</t>
  </si>
  <si>
    <t>LIVRARIA DEL REY EDITORA</t>
  </si>
  <si>
    <t>LUCY FATIMA - LL PRESENTES</t>
  </si>
  <si>
    <t>MARIA ABADIA CARDOSO - DEVOLUÇAO INSS</t>
  </si>
  <si>
    <t>MARIA ABADIA DE SOUZA</t>
  </si>
  <si>
    <t>MARIA ELIZABETH PORTO THOMAZ</t>
  </si>
  <si>
    <t>MARIA OLIVEIRA NAPOLI</t>
  </si>
  <si>
    <t>MONTE AGUA MINERAL</t>
  </si>
  <si>
    <t>NILTON SOARE MUNIZ</t>
  </si>
  <si>
    <t>OSMILDA CUNHA CARDOS - DEVOLUÇÃO INSS</t>
  </si>
  <si>
    <t>PAGAMENTO DE FÉRIAS FUNCIONARIOS</t>
  </si>
  <si>
    <t>PATRICIA REZENDE</t>
  </si>
  <si>
    <t>POSTO AUTO PARANAIBA</t>
  </si>
  <si>
    <t>RESTAURANTE BUFFET RIBEIRO</t>
  </si>
  <si>
    <t>RESTAURANTE PORTILHO GOMES</t>
  </si>
  <si>
    <t>SANTA RITA MATERIAIS PARA CONSTRUÇAO</t>
  </si>
  <si>
    <t>SILAS GOMES DA SILVA - VIAGEM A UDI</t>
  </si>
  <si>
    <t>SIMAC REPRESENTAÇOES</t>
  </si>
  <si>
    <t>SINDICATO RURAL DE M, CARMELO</t>
  </si>
  <si>
    <t>TARCISIO GONÇALVES - SUPERMERCADO NORATÃO</t>
  </si>
  <si>
    <t>TECNOLÓGICA COMPUTADORES</t>
  </si>
  <si>
    <t>TUPIJARA LASSI</t>
  </si>
  <si>
    <t>VELOSO FILHO</t>
  </si>
  <si>
    <t>VIDROAL - VIDROS ACESS. M. CARMELO</t>
  </si>
  <si>
    <t>AMAURI ALENCAR - SOM</t>
  </si>
  <si>
    <t>DISK DRINK EMPORIO</t>
  </si>
  <si>
    <t>OFFI PRESENTES</t>
  </si>
  <si>
    <t>I F COURO E METAL - CARTEIRA VEREADOR</t>
  </si>
  <si>
    <t>RENDIMENTOS APLICAÇAO - CEF</t>
  </si>
  <si>
    <t>GRÁFICA UNIÃO</t>
  </si>
  <si>
    <t>LIVRARIA DEL REI EDITORA LTDA</t>
  </si>
  <si>
    <t>SILAS GOMES DA SILVA - VIAGENS</t>
  </si>
  <si>
    <t>EURIPEDES DONIZETE - CASA MALVINA</t>
  </si>
  <si>
    <t>CASA ALBERTON - LAMPADAS</t>
  </si>
  <si>
    <t>GIDEON PENA ROCHA - VIAGEM</t>
  </si>
  <si>
    <t>CIZA HELENA - GRÁFICA CARMELITANA</t>
  </si>
  <si>
    <t>SWBRASIL SOLUÇOES INTEGRADAS</t>
  </si>
  <si>
    <t>MARIALVA TEREZINHA - FLORES</t>
  </si>
  <si>
    <t>REINALDO FERREIRA - FOTOS</t>
  </si>
  <si>
    <t>PREFEITURA - DEVOLUÇÃO DE IRRF</t>
  </si>
  <si>
    <t>CAIXA ECONOMICA - EMPRESTIMO</t>
  </si>
  <si>
    <t>NEUSA M. DE MELO - COSTURA UNIFORMES</t>
  </si>
  <si>
    <t>MARIA AP. LEITE - COSTURA UNIFORMES</t>
  </si>
  <si>
    <t>LUCIANO L. CARVALHO - VIAGEM A UD</t>
  </si>
  <si>
    <t>LUIZ C. CARNEIRO - VIAGENS BH E ARAGUARI</t>
  </si>
  <si>
    <t>PAGAMENTO FERIAS FUNCIONÁRIOS</t>
  </si>
  <si>
    <t>PAGAMENTO FUNCIONARIOS</t>
  </si>
  <si>
    <t>VIDROS E ACESS. MTE CARMELO</t>
  </si>
  <si>
    <t>RONALDO R. PORTILHO - CONSERTO</t>
  </si>
  <si>
    <t>PAULO H. XAVIER - VIAGENS A UDI</t>
  </si>
  <si>
    <t>PANIFICADORA E CONF. MODERNA</t>
  </si>
  <si>
    <t>ÂNGELA MARIA P. LEME - CONTADORA</t>
  </si>
  <si>
    <t>TOTAL GERAL GASTOS</t>
  </si>
  <si>
    <t>TOTAL GERAL RECEBIDO</t>
  </si>
  <si>
    <t>REDE ELETROSON</t>
  </si>
  <si>
    <t>AMADOR DE SOUZA - VENTILADOR</t>
  </si>
  <si>
    <t>IBRAP - INST. BRAS. ADM. PPBLICA</t>
  </si>
  <si>
    <t>ELIANY RODRIGUES - VIAGEM A BH</t>
  </si>
  <si>
    <t>TRIBUNAL PUBLICAÇÕES JURIDICAS</t>
  </si>
  <si>
    <t>LEILIANE LOPES - MAZELLA LIVRARIA</t>
  </si>
  <si>
    <t>PAPELARIA GLOBO</t>
  </si>
  <si>
    <t>CLAUDILIVROS COM DE LIVROS</t>
  </si>
  <si>
    <t>RENILDA MARIA - ASS. JURIDICA</t>
  </si>
  <si>
    <t>HÉLVIO XAVIER - VIAGENS A UDI</t>
  </si>
  <si>
    <t>DISK ENCOMENDADAS</t>
  </si>
  <si>
    <t>ANA MARIA ALVES - CONSERTO COMPUT</t>
  </si>
  <si>
    <t>FLORATTA FLORES DECORAÇÕES</t>
  </si>
  <si>
    <t>REPASSE DA PREFEITURA</t>
  </si>
  <si>
    <t>MOTA RESENDE E CONSULTORES - CPI</t>
  </si>
  <si>
    <t>FAPESP - LINCENÇA DA INTERNET</t>
  </si>
  <si>
    <t>COPIADORA MATRIX - ENCADERNAÇOES</t>
  </si>
  <si>
    <t>COMERCIAL MENDES E SOUTO  - MERCEARIA</t>
  </si>
  <si>
    <t>CONSERVADORA MULTICLEAN</t>
  </si>
  <si>
    <t>ELIEMAR R. SOUTO - PROPAGANDA VOLANTE</t>
  </si>
  <si>
    <t>KENIA CRISTINA - CAFÉ CASTELLI</t>
  </si>
  <si>
    <t>ASSOCIAÇÃO CULTURAL MINAS FM</t>
  </si>
  <si>
    <t xml:space="preserve">RONEY LUIZ,SUELI ABREU E ADVOGADOS </t>
  </si>
  <si>
    <t>AGENCIA NOVA FOLHA - JORNAL</t>
  </si>
  <si>
    <t>IMPRENSA OFICIAL ESTADO DE MG</t>
  </si>
  <si>
    <t>PREFEITURA - DEVOLUÇÃO DE RENDIMENTOS</t>
  </si>
  <si>
    <t>PREFEITURA - DEVOLUÇÃO DE SALDO BANCARIO</t>
  </si>
  <si>
    <t>ROTARY CLUB - ALUGUEL POSSE DA MESA</t>
  </si>
  <si>
    <t>JOSE HUMBERTO SILVESTRE - ME</t>
  </si>
  <si>
    <t>RELAÇÃO DESPESAS/RECEITAS DO ANO  2001</t>
  </si>
  <si>
    <t>SALDO DO MÊS DE DEZEMBRO DE 2001</t>
  </si>
  <si>
    <t>Pagamento de Folha de Férias de 01 Funcionário</t>
  </si>
  <si>
    <t>NCE Empreendimentos - aluguel das instalações da Câmara</t>
  </si>
  <si>
    <t>Embratel telefones - serviços telefônicos</t>
  </si>
  <si>
    <t>Comam - serviços de guarda-mirim</t>
  </si>
  <si>
    <t>Caixa Econ Federal - empréstimos veread/func consignação em folha</t>
  </si>
  <si>
    <t xml:space="preserve">Agência Nova Folha - serviços de divulgação escrita dos atos da Câmara </t>
  </si>
  <si>
    <t>Allcopy - serviços de manutenção máquina fotocopiadora</t>
  </si>
  <si>
    <t>Correios - serviços de correspondências postais</t>
  </si>
  <si>
    <t>Teletron Celulares - serviços de manutenção telefônica</t>
  </si>
  <si>
    <t>Monte Carmelo, 30 de Junho de 2005</t>
  </si>
  <si>
    <t>SALDO PARA O MÊS DE JULHO/05                                       CEF</t>
  </si>
  <si>
    <t>SALDO PARA O MÊS DE JULHO/05                                  B BRASIL</t>
  </si>
  <si>
    <t>Ediomar Soares Rodrigues - aquisição de produtos de copa e cozinha</t>
  </si>
  <si>
    <t>Panificadora Moderna - aquisição de lanches em curso para func/veread</t>
  </si>
  <si>
    <t>JCMC - Com. Prestação Serviços - divulgação escrita dos atos da Câmara</t>
  </si>
  <si>
    <t>RESUMO GERAL</t>
  </si>
  <si>
    <t>TOTAL DAS RECEITAS</t>
  </si>
  <si>
    <t>TOTAL DEVOLVIDO PARA A PREFEITURA</t>
  </si>
  <si>
    <t>TOTAL GASTO DURANTE O ANO DE 2001</t>
  </si>
  <si>
    <t>DISCRIMINAÇÃO DOS BENEFICIÁRIOS</t>
  </si>
  <si>
    <t>RENDIMENTOS APLICAÇÃO CEF</t>
  </si>
  <si>
    <t>TOTAL DAS DESPESAS</t>
  </si>
  <si>
    <t>CELIO ROSA DUARTE - FLORICULTURA</t>
  </si>
  <si>
    <t>RANDOLFO MARQUES - PEDREIRO</t>
  </si>
  <si>
    <t>ADILSOM LEAL FERREIRA - PINTURA</t>
  </si>
  <si>
    <t>EDITORA NDJ - LIVROS</t>
  </si>
  <si>
    <t>VILMA VIEIRA BARROS - LAVANDERIA</t>
  </si>
  <si>
    <t>COMAM - GUARDAS MIRINS</t>
  </si>
  <si>
    <t>VALDOMIRO VALDISSER - AR CONDICIONADO</t>
  </si>
  <si>
    <t>OLIROSA - BATERIA PARA CENTRAL TELEFONICA</t>
  </si>
  <si>
    <t>VIVIAM MARIA GONÇALVES - CORTINA PERSIANA</t>
  </si>
  <si>
    <t>RELAÇÃO DESPESAS/RECEITAS DO ANO 2002</t>
  </si>
  <si>
    <t>TELETRON CELULARES</t>
  </si>
  <si>
    <t>RENDIMENTOS DE APLICAÇAO FINANCEIRA</t>
  </si>
  <si>
    <t>DEYVID JUNIO DA SILVA - VIAGEM A UDI</t>
  </si>
  <si>
    <t>MARCO AURELIO FORNAZIER - SOM</t>
  </si>
  <si>
    <t>EDITORA SINTESE - ASSINATURA DE PERIODICOS</t>
  </si>
  <si>
    <t>DESTAK LUMINOSOS - FACHADA DA CAMARA</t>
  </si>
  <si>
    <t>UNA - CURSO DE LEI 101 EM BH</t>
  </si>
  <si>
    <t>MONTEMAQUINAS LTDA</t>
  </si>
  <si>
    <t>VEST COM EDITORA LTDA</t>
  </si>
  <si>
    <t>COMERCIAL MONTEIRO LTDA</t>
  </si>
  <si>
    <t>IDALINA NUNES - BORDADO UNIFORMES</t>
  </si>
  <si>
    <t>EXPRESSO UNIAO - VIAGEM A BH</t>
  </si>
  <si>
    <t>UDI ESPORTES</t>
  </si>
  <si>
    <t>ALLCOPY LTDA - MAQ. FOTOCOPIADORA</t>
  </si>
  <si>
    <t>RICARDO BAGNETE (LIVRO)</t>
  </si>
  <si>
    <t>DESENHARTE SERIGRAFIA E PROPAGANDA</t>
  </si>
  <si>
    <t>HONORATO G. SOBRINHO - VIAGEM A PATOS</t>
  </si>
  <si>
    <t>SIMAC REPRES. - CADEIRAS E VENTILADOR</t>
  </si>
  <si>
    <t>VALDESSI A.DUARTE - NÃO-TECIDO</t>
  </si>
  <si>
    <t>OPERARIO ESPORTE CLUBE - SESSAO SOLENE</t>
  </si>
  <si>
    <t>DISK DRINK EMPORIO - ÁGUA MINERAL</t>
  </si>
  <si>
    <t>LOCAR - VEÍCULO VIAGEM BH</t>
  </si>
  <si>
    <t>AMM - ASSOCIAÇÃO MINEIRA DE MUNICIPIOS</t>
  </si>
  <si>
    <t>LIVRARIA PAROQUIAL</t>
  </si>
  <si>
    <t>INSS - PESSOAL CIVIL E VEREADORES</t>
  </si>
  <si>
    <t>PAULO H. XAVIER - VIAGENS A UDI E BH</t>
  </si>
  <si>
    <t>ROTARY CLUB - ALUGUEL SESSÃO SOLENE</t>
  </si>
  <si>
    <t>TOTAL GERAL RECEITAS</t>
  </si>
  <si>
    <t>TOTAL GERAL DESPESAS</t>
  </si>
  <si>
    <t>SALDO BANCÁRIO - CEF</t>
  </si>
  <si>
    <t>MARCELO KENNE DE PAULA - FOTOS</t>
  </si>
  <si>
    <t>CASA GILPENA - MATERIAL REFORMAR CAMARA</t>
  </si>
  <si>
    <t>CARLOS FERNANDES (NOVA VESUVIO) LANCHES</t>
  </si>
  <si>
    <t>AGÊNCIA DE CORREIOS FRANQUEADA</t>
  </si>
  <si>
    <t>EURIPEDES DONIZETE - C. MALVINA - UNIFORMES</t>
  </si>
  <si>
    <t>JOSE R. TORRES - CONSERTO GRADES PLENARIO</t>
  </si>
  <si>
    <t>MARCOS A. V. SANTOS - FOTOS/ENCADERNAÇAO</t>
  </si>
  <si>
    <t>MASTERPLACAS - PLACAS VEREADORES/PORTAS</t>
  </si>
  <si>
    <t>RAQUEL QUEIROZ CARDOSO-CAÇAMBA P/ LIXO</t>
  </si>
  <si>
    <t>TRANSPORTADORA SILVA E MELO-VIAGEM A UDI</t>
  </si>
  <si>
    <t>ELETROMEO SERVIÇOS EM FECHADURA ELETRICA</t>
  </si>
  <si>
    <t>CAIXA ECONOMICA - EMPRESTIMO VER/FUNC</t>
  </si>
  <si>
    <t>MONTENET</t>
  </si>
  <si>
    <t>PAPELARIA CARMELITANA</t>
  </si>
  <si>
    <t>LUIZ C. CARNEIRO - VIAGENS UDI, PATOS E CARMO</t>
  </si>
  <si>
    <t>GIDEON P. ROCHA - VIAGENS UDI-BH-DF-3MARIAS, PATOS E CARMO</t>
  </si>
  <si>
    <t>EGNALDO R. CUNHA - VIAGEM A PATOS E CARMO</t>
  </si>
  <si>
    <t>MAURO C. S. GUIMAR - VIAGEM PATOS/CARMO</t>
  </si>
  <si>
    <t>LUCIO ROCHA THOMAZ - VIAGEM A UDI/PATOS/CARMO</t>
  </si>
  <si>
    <t>OZAIDA TEREZINHA - AGUA MINERAL</t>
  </si>
  <si>
    <t>RESTAURANTE E PIZZARIA CASARÃO</t>
  </si>
  <si>
    <t>T O T A L   D A S   D E S P E S A S</t>
  </si>
  <si>
    <t>T O T A L   D A S   R E C E I T A S</t>
  </si>
  <si>
    <t>TOTAL GERAL GASTO DURANTE O ANO DE 2002</t>
  </si>
  <si>
    <t>RELAÇÃO DESPESAS/RECEITAS DO ANO 2003</t>
  </si>
  <si>
    <t>SALDO DO MÊS DE DEZEMBRO DE 2002</t>
  </si>
  <si>
    <t>SIMAC REPRESENTAÇÕES - Ventiladores</t>
  </si>
  <si>
    <t>JULIANA ALVES BOTELHO - Flores Sessão da Câmara</t>
  </si>
  <si>
    <t>CAIXA ECONOMICA - Empréstimos de Veread/Funcion</t>
  </si>
  <si>
    <t>CIZA HELENA GRÁFICA CARMELITANA - Convites</t>
  </si>
  <si>
    <t>CHAVEIRO ELDORADO - Cópia de Chaves</t>
  </si>
  <si>
    <t>LEILIANE LOPES - Jornal Alerta Geral</t>
  </si>
  <si>
    <t>MARCO AURELIO FORNAZIER - Serviços de Som</t>
  </si>
  <si>
    <t>MARIA OLIVEIRA NAPOLI - Material de Escritório</t>
  </si>
  <si>
    <t>MARIALVA TEREZINHA - Flores Sessão da Câmara</t>
  </si>
  <si>
    <t>MASTERPLACAS - Placas de Vereadores</t>
  </si>
  <si>
    <t>MERCEARIA NETINHO LTDA - Material de Cozinha</t>
  </si>
  <si>
    <t>N.C.E EMPREENDIMENTOS - Aluguel Prédio da Câmara</t>
  </si>
  <si>
    <t>REAL EXPRESSO - Viagem Huender a Porto Alegre</t>
  </si>
  <si>
    <t>VIDROS E ACESS. MTE CARMELO - Quadros de Títulos</t>
  </si>
  <si>
    <t>CENTER GAS E AGUA MINERAL</t>
  </si>
  <si>
    <t>BANCO DO BRASIL - Empréstimos de Veread/Funcion</t>
  </si>
  <si>
    <t>CASA GILPENA - Fios para Instalação de Computadores</t>
  </si>
  <si>
    <t>JCMC - Comercio e Prestação de Serviços - Jornal</t>
  </si>
  <si>
    <t>FLORIMAR MOREIRA NETO - Despachante</t>
  </si>
  <si>
    <t>CEMIG - Energia Elétrica</t>
  </si>
  <si>
    <t>PREFEITURA - Devolução dos Rendimentos</t>
  </si>
  <si>
    <t>PREFEITURA - Devolução de IRRF</t>
  </si>
  <si>
    <t>PREFEITURA - Devolução de Saldo Bancário</t>
  </si>
  <si>
    <t>PANIFICADORA MODERNA - Lanches</t>
  </si>
  <si>
    <t>PAGAMENTO FUNCIONÁRIOS - Férias</t>
  </si>
  <si>
    <t>PAGAMENTO FUNCIONARIOS - Mês</t>
  </si>
  <si>
    <t>ORGANIZAÇÃO TRIANGULO - Carro Astra Sedan</t>
  </si>
  <si>
    <t>DESENHARTE SERIGRAFIA - Escrita em Títulos</t>
  </si>
  <si>
    <t>CORREIO - Renovação Caixa Postal</t>
  </si>
  <si>
    <t>COMERCIAL MENDES E SOUTO - Material de Cozinha</t>
  </si>
  <si>
    <t>S/A ESTADO DE MINAS - Jornal</t>
  </si>
  <si>
    <t>POSTO CARMELITANO - Gasolina</t>
  </si>
  <si>
    <t>ELVIS BERNARDELLI - Cartucho de Tintas</t>
  </si>
  <si>
    <t>INSS - FUNCIONÁRIOS/VEREADORES</t>
  </si>
  <si>
    <t>CASA DA BORRACHA - Capa para Carro</t>
  </si>
  <si>
    <t>POSTO ERMARI - Gasolina</t>
  </si>
  <si>
    <t>CONFEDERAÇÃO SERV PUBL BRASIL</t>
  </si>
  <si>
    <t>RICARDO M. PORTO - Toalhas e Forro de Mesa</t>
  </si>
  <si>
    <t>MARIA ELIZABETH P.R. THOMAZ - Registro livros</t>
  </si>
  <si>
    <t>APAE - Ass. Pais Amigos dos Excepcionais</t>
  </si>
  <si>
    <t>EMPRESA SÃO CRISTOVÃO - Viagem Deyvid a Patos</t>
  </si>
  <si>
    <t>RIGOLIFF R RIBEIRO - Curso Deyvid em Patos</t>
  </si>
  <si>
    <t>EDIOMAR S. RODRIGUES - Mercearia N.Sra Fátima</t>
  </si>
  <si>
    <t xml:space="preserve">REPASSE DE VALORES DA PREFEITURA </t>
  </si>
  <si>
    <t>AMM - Associação Mineira de Municípios</t>
  </si>
  <si>
    <t>SUPER SEU SUPERMERCADO - Material de Cozinha</t>
  </si>
  <si>
    <t>COMAM - Serviços de Guarda Mirim</t>
  </si>
  <si>
    <t>DETRAN-MG - Seguro Obrigatório do Carro</t>
  </si>
  <si>
    <t>EXPRESSO ARAGUARI - Viagem Huender a Udi</t>
  </si>
  <si>
    <t>VALDELEI J. OLIVEIRA - Viagem a Uberaba e BH</t>
  </si>
  <si>
    <t>VERA CRUZ SEGURADORA - Seguro do Carro</t>
  </si>
  <si>
    <t>TELETRON CELULARES - Manutenção Ramais Telefônicos</t>
  </si>
  <si>
    <t>ROTARY CLUB - Realizar Sessão da Câmara</t>
  </si>
  <si>
    <t>RONALDO R. PORTILHO - Conserto de Ventilador</t>
  </si>
  <si>
    <t>REPEL PNEUS - Aquisição de um Pneu</t>
  </si>
  <si>
    <t>PC &amp; CIA - Conserto de Computadores</t>
  </si>
  <si>
    <t>MONTENET - Serv. de Acesso a Rede de Internet</t>
  </si>
  <si>
    <t>MONTE ÁGUA LTDA - Água Mineral em Copo e Galão</t>
  </si>
  <si>
    <t>MARKCOOP SERVIÇOS - Curso em BH - Lúcio e Pr Mauro</t>
  </si>
  <si>
    <t>MARCOS A. VICTOR SANTOS - Encadernação de Livros</t>
  </si>
  <si>
    <t>LUCIO R. THOMAZ - Diárias de Viagem a BH</t>
  </si>
  <si>
    <t>LUIZ C. CARNEIRO - Diárias de Viagens a BH e Udi</t>
  </si>
  <si>
    <t>LIVRARIA PAROQUIAL - Material Escritório</t>
  </si>
  <si>
    <t>JOSÉ MARIA SOUZA FERREIRA - Fotos Sessões Solene</t>
  </si>
  <si>
    <t>IOB - INFORMAÇÕES OBJETIVAS - Livros Periódico Jurídico</t>
  </si>
  <si>
    <t>HUENDER F. DIAS - Diárias de Viagem a BH e Porto Alegre</t>
  </si>
  <si>
    <t>HONORATO G. SOBRINHO - Diárias de Viagem a Uberaba</t>
  </si>
  <si>
    <t>HÉLVIO X. RESENDE - Diárias de Viagem a Udi e BH</t>
  </si>
  <si>
    <t>Casa Gil Pena - aquisição de material elétrico</t>
  </si>
  <si>
    <t>Center Gás e Água Mineral - aquisição água mineral em galão</t>
  </si>
  <si>
    <t>Lisiane Mendonça - aquisição de produtos de copa e cozinha</t>
  </si>
  <si>
    <t>Supermercado Ki-Jóia - aquisição de produtos de copa e cozinha</t>
  </si>
  <si>
    <t>Infoshop Computadores - aquisição de uma placa-mãe para computador</t>
  </si>
  <si>
    <t>GRÁFICA MERCABOX - Convite Títulos e Comenda</t>
  </si>
  <si>
    <t>GIDEON P. ROCHA - Diárias de Viagem a Uberaba e BH</t>
  </si>
  <si>
    <t>EXPRESSO UNIÃO - Viagem Huender e Silas a BH</t>
  </si>
  <si>
    <t>DISK DRINK EMPORIO - Água Mineral em Copo</t>
  </si>
  <si>
    <t>DEYVID J.SILVA - Diárias de Viagem a Udi e Patos</t>
  </si>
  <si>
    <t>CTE - Consultoria Técn. Educacional - Curso Huender em BH</t>
  </si>
  <si>
    <t>ARTE PLACAS PETRUCCI - Placas Comenda</t>
  </si>
  <si>
    <t>AMIR C. FERREIRA - Diárias de Viagem a Udi e BH</t>
  </si>
  <si>
    <t>ALLCOPY LTDA - Manutenção Máquina Fotocopiadora</t>
  </si>
  <si>
    <t>AGÊNCIA DE CORREIOS FRANQUEADA - Correspondências</t>
  </si>
  <si>
    <t>EDIONE APARECIDA SILVA - Serv. de Consultoria Jurídica</t>
  </si>
  <si>
    <t>SILAS G SILVA - Diárias de Viagem a BH</t>
  </si>
  <si>
    <t>PAULO H. XAVIER - Diária de Viagem a BH e Udi</t>
  </si>
  <si>
    <t>MAURO C. S. GUIMARÃES - Diárias de Viagem a BH e Uberaba</t>
  </si>
  <si>
    <t>PAPELARIA CARMELITANA - Tintas para Impressoras</t>
  </si>
  <si>
    <t>JOSÉ HUMBERTO SILVESTRE - Jantar de Confraternização</t>
  </si>
  <si>
    <t>D I S C R I M I N A Ç Ã O</t>
  </si>
  <si>
    <t>SALDO BANCÁRIO PARA 2004</t>
  </si>
  <si>
    <t>RELAÇÃO DESPESAS/RECEITAS DO ANO 2004</t>
  </si>
  <si>
    <t>SALDO DO MÊS DE DEZEMBRO DE 2003</t>
  </si>
  <si>
    <t>SALDO BANCÁRIO PARA 2005</t>
  </si>
  <si>
    <t>CAIXA ECONÔMICA - Empréstimos de Veread/Funcion</t>
  </si>
  <si>
    <t>CLÁUDIA Mª COSTA - Panificadora Super Pão</t>
  </si>
  <si>
    <t>AGÊNCIA NOVA FOLHA - Divulgação Atos da Câmara</t>
  </si>
  <si>
    <t>H SOM SONORIZAÇÃO - Aparelhos de Som</t>
  </si>
  <si>
    <t>CORREIO - Correspondências Postais</t>
  </si>
  <si>
    <t>CASA ALBERTON - Peças Instalar Aparelho de Som</t>
  </si>
  <si>
    <t>RICARDO CÉSAR MARTINS - Rack para Som</t>
  </si>
  <si>
    <t>PREFEITURA - Repasse de IRRF</t>
  </si>
  <si>
    <t>LUIZ C. CARNEIRO - Diárias Viagens a BH</t>
  </si>
  <si>
    <t>GIDEON P. ROCHA - Diárias Viagem BH, Indianópolis</t>
  </si>
  <si>
    <t>MESSIAS B SILVA - Diárias Viagem a BH</t>
  </si>
  <si>
    <t>SILAS G SILVA - Diárias Viagem</t>
  </si>
  <si>
    <t>VALDELEI J. OLIVEIRA - Diárias Viagem</t>
  </si>
  <si>
    <t>Cemig - fornecimento de energia elétrica</t>
  </si>
  <si>
    <t>PAULO H. XAVIER - Diária Viagem Udi</t>
  </si>
  <si>
    <t>ORGANIZAÇÃO TRIÂNGULO - Revisão Carro</t>
  </si>
  <si>
    <t>MARIA LUIZA MENDES - Confeção de Uniformes Funcionários</t>
  </si>
  <si>
    <t>SALDO DO MÊS DE MAIO DE 2005</t>
  </si>
  <si>
    <t>ALLCOPY LTDA - Manutenção Máquina Fotocopiadora e Tonner</t>
  </si>
  <si>
    <t>SUPRIGERAES - Cartuchos de Tinta Impressora</t>
  </si>
  <si>
    <t>TOTAL GERAL GASTO DURANTE O ANO DE 2003</t>
  </si>
  <si>
    <t>RIVANILDO REIS PINTO - Água Mineral</t>
  </si>
  <si>
    <t>DEYVID J.SILVA - Diárias Viagem a Udi. BH</t>
  </si>
  <si>
    <t>EXPRESSO UNIÃO - Viagem Valdelei e Deyvid a BH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</si>
</sst>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_);[Red]\(0.00\)"/>
  </numFmts>
  <fonts count="34">
    <font>
      <sz val="10"/>
      <name val="Arial"/>
      <family val="0"/>
    </font>
    <font>
      <b/>
      <sz val="10"/>
      <color indexed="18"/>
      <name val="Arial"/>
      <family val="0"/>
    </font>
    <font>
      <b/>
      <sz val="16"/>
      <color indexed="9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b/>
      <sz val="13"/>
      <color indexed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2"/>
      <color indexed="41"/>
      <name val="Arial"/>
      <family val="2"/>
    </font>
    <font>
      <b/>
      <sz val="16"/>
      <color indexed="63"/>
      <name val="Arial"/>
      <family val="2"/>
    </font>
    <font>
      <sz val="10"/>
      <name val="Garamond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8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23"/>
      </bottom>
    </border>
    <border>
      <left style="thin">
        <color indexed="8"/>
      </left>
      <right style="double">
        <color indexed="8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69" fontId="0" fillId="0" borderId="0" xfId="17" applyFont="1" applyFill="1" applyBorder="1" applyAlignment="1">
      <alignment horizontal="center"/>
    </xf>
    <xf numFmtId="169" fontId="0" fillId="0" borderId="0" xfId="17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9" fontId="4" fillId="0" borderId="0" xfId="17" applyFont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0" xfId="0" applyAlignment="1">
      <alignment/>
    </xf>
    <xf numFmtId="169" fontId="0" fillId="2" borderId="8" xfId="17" applyFont="1" applyFill="1" applyBorder="1" applyAlignment="1">
      <alignment/>
    </xf>
    <xf numFmtId="169" fontId="0" fillId="2" borderId="9" xfId="0" applyNumberFormat="1" applyFont="1" applyFill="1" applyBorder="1" applyAlignment="1">
      <alignment/>
    </xf>
    <xf numFmtId="169" fontId="0" fillId="2" borderId="1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4" fillId="0" borderId="0" xfId="17" applyFont="1" applyBorder="1" applyAlignment="1">
      <alignment vertical="center"/>
    </xf>
    <xf numFmtId="169" fontId="0" fillId="0" borderId="11" xfId="17" applyFont="1" applyFill="1" applyBorder="1" applyAlignment="1">
      <alignment horizontal="center" vertical="center"/>
    </xf>
    <xf numFmtId="169" fontId="0" fillId="0" borderId="12" xfId="17" applyFont="1" applyFill="1" applyBorder="1" applyAlignment="1">
      <alignment horizontal="center" vertical="center"/>
    </xf>
    <xf numFmtId="169" fontId="0" fillId="0" borderId="13" xfId="17" applyFont="1" applyFill="1" applyBorder="1" applyAlignment="1">
      <alignment horizontal="center" vertical="center"/>
    </xf>
    <xf numFmtId="0" fontId="4" fillId="2" borderId="5" xfId="0" applyFont="1" applyFill="1" applyBorder="1" applyAlignment="1">
      <alignment/>
    </xf>
    <xf numFmtId="169" fontId="0" fillId="0" borderId="0" xfId="17" applyFont="1" applyFill="1" applyBorder="1" applyAlignment="1">
      <alignment/>
    </xf>
    <xf numFmtId="169" fontId="0" fillId="0" borderId="0" xfId="17" applyFont="1" applyFill="1" applyBorder="1" applyAlignment="1">
      <alignment vertical="center"/>
    </xf>
    <xf numFmtId="0" fontId="0" fillId="0" borderId="4" xfId="0" applyFill="1" applyBorder="1" applyAlignment="1">
      <alignment/>
    </xf>
    <xf numFmtId="169" fontId="0" fillId="0" borderId="0" xfId="17" applyFont="1" applyBorder="1" applyAlignment="1">
      <alignment horizontal="center"/>
    </xf>
    <xf numFmtId="169" fontId="0" fillId="0" borderId="0" xfId="17" applyFont="1" applyBorder="1" applyAlignment="1">
      <alignment/>
    </xf>
    <xf numFmtId="0" fontId="6" fillId="0" borderId="11" xfId="0" applyFont="1" applyFill="1" applyBorder="1" applyAlignment="1">
      <alignment horizontal="center"/>
    </xf>
    <xf numFmtId="169" fontId="6" fillId="0" borderId="11" xfId="0" applyNumberFormat="1" applyFont="1" applyFill="1" applyBorder="1" applyAlignment="1">
      <alignment/>
    </xf>
    <xf numFmtId="169" fontId="0" fillId="2" borderId="14" xfId="0" applyNumberFormat="1" applyFont="1" applyFill="1" applyBorder="1" applyAlignment="1">
      <alignment/>
    </xf>
    <xf numFmtId="169" fontId="6" fillId="2" borderId="11" xfId="0" applyNumberFormat="1" applyFont="1" applyFill="1" applyBorder="1" applyAlignment="1">
      <alignment/>
    </xf>
    <xf numFmtId="169" fontId="0" fillId="0" borderId="15" xfId="17" applyFont="1" applyFill="1" applyBorder="1" applyAlignment="1">
      <alignment horizontal="center" vertical="center"/>
    </xf>
    <xf numFmtId="169" fontId="0" fillId="0" borderId="16" xfId="17" applyFont="1" applyFill="1" applyBorder="1" applyAlignment="1">
      <alignment vertical="center"/>
    </xf>
    <xf numFmtId="169" fontId="0" fillId="0" borderId="0" xfId="0" applyNumberFormat="1" applyFont="1" applyBorder="1" applyAlignment="1">
      <alignment vertical="center"/>
    </xf>
    <xf numFmtId="169" fontId="0" fillId="0" borderId="16" xfId="0" applyNumberFormat="1" applyFont="1" applyBorder="1" applyAlignment="1">
      <alignment/>
    </xf>
    <xf numFmtId="169" fontId="0" fillId="0" borderId="0" xfId="17" applyFont="1" applyBorder="1" applyAlignment="1">
      <alignment vertical="center"/>
    </xf>
    <xf numFmtId="169" fontId="0" fillId="0" borderId="16" xfId="17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9" fontId="0" fillId="0" borderId="15" xfId="17" applyFont="1" applyFill="1" applyBorder="1" applyAlignment="1">
      <alignment horizontal="center"/>
    </xf>
    <xf numFmtId="169" fontId="0" fillId="0" borderId="16" xfId="17" applyFont="1" applyFill="1" applyBorder="1" applyAlignment="1">
      <alignment/>
    </xf>
    <xf numFmtId="169" fontId="0" fillId="0" borderId="17" xfId="17" applyFont="1" applyFill="1" applyBorder="1" applyAlignment="1">
      <alignment horizontal="center"/>
    </xf>
    <xf numFmtId="169" fontId="0" fillId="0" borderId="18" xfId="17" applyFont="1" applyBorder="1" applyAlignment="1">
      <alignment/>
    </xf>
    <xf numFmtId="169" fontId="0" fillId="0" borderId="16" xfId="17" applyFont="1" applyBorder="1" applyAlignment="1">
      <alignment/>
    </xf>
    <xf numFmtId="169" fontId="0" fillId="0" borderId="17" xfId="17" applyFont="1" applyBorder="1" applyAlignment="1">
      <alignment horizontal="center"/>
    </xf>
    <xf numFmtId="169" fontId="0" fillId="0" borderId="0" xfId="17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left" vertical="center"/>
    </xf>
    <xf numFmtId="169" fontId="4" fillId="3" borderId="11" xfId="0" applyNumberFormat="1" applyFont="1" applyFill="1" applyBorder="1" applyAlignment="1">
      <alignment/>
    </xf>
    <xf numFmtId="169" fontId="4" fillId="3" borderId="11" xfId="17" applyFont="1" applyFill="1" applyBorder="1" applyAlignment="1">
      <alignment vertical="center"/>
    </xf>
    <xf numFmtId="169" fontId="4" fillId="4" borderId="11" xfId="17" applyFont="1" applyFill="1" applyBorder="1" applyAlignment="1">
      <alignment vertical="center"/>
    </xf>
    <xf numFmtId="0" fontId="4" fillId="2" borderId="19" xfId="0" applyFont="1" applyFill="1" applyBorder="1" applyAlignment="1">
      <alignment horizontal="center"/>
    </xf>
    <xf numFmtId="169" fontId="0" fillId="0" borderId="12" xfId="0" applyNumberFormat="1" applyFont="1" applyBorder="1" applyAlignment="1">
      <alignment horizontal="center" vertical="center"/>
    </xf>
    <xf numFmtId="169" fontId="0" fillId="0" borderId="13" xfId="17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right" vertical="center"/>
    </xf>
    <xf numFmtId="169" fontId="8" fillId="0" borderId="12" xfId="17" applyFont="1" applyFill="1" applyBorder="1" applyAlignment="1">
      <alignment vertical="center"/>
    </xf>
    <xf numFmtId="169" fontId="8" fillId="0" borderId="12" xfId="17" applyFont="1" applyBorder="1" applyAlignment="1">
      <alignment vertical="center"/>
    </xf>
    <xf numFmtId="169" fontId="8" fillId="2" borderId="8" xfId="17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69" fontId="8" fillId="0" borderId="20" xfId="17" applyFont="1" applyFill="1" applyBorder="1" applyAlignment="1">
      <alignment vertical="center"/>
    </xf>
    <xf numFmtId="169" fontId="8" fillId="0" borderId="20" xfId="17" applyFont="1" applyBorder="1" applyAlignment="1">
      <alignment vertical="center"/>
    </xf>
    <xf numFmtId="169" fontId="8" fillId="2" borderId="9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vertical="center" wrapText="1"/>
    </xf>
    <xf numFmtId="169" fontId="8" fillId="0" borderId="13" xfId="17" applyFont="1" applyFill="1" applyBorder="1" applyAlignment="1">
      <alignment vertical="center"/>
    </xf>
    <xf numFmtId="169" fontId="8" fillId="0" borderId="13" xfId="17" applyFont="1" applyBorder="1" applyAlignment="1">
      <alignment vertical="center"/>
    </xf>
    <xf numFmtId="169" fontId="8" fillId="2" borderId="22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69" fontId="4" fillId="0" borderId="8" xfId="17" applyFont="1" applyBorder="1" applyAlignment="1">
      <alignment horizontal="center" vertical="center"/>
    </xf>
    <xf numFmtId="169" fontId="4" fillId="0" borderId="22" xfId="17" applyFont="1" applyBorder="1" applyAlignment="1">
      <alignment horizontal="center" vertical="center"/>
    </xf>
    <xf numFmtId="169" fontId="4" fillId="2" borderId="11" xfId="17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169" fontId="8" fillId="2" borderId="25" xfId="0" applyNumberFormat="1" applyFont="1" applyFill="1" applyBorder="1" applyAlignment="1">
      <alignment vertical="center"/>
    </xf>
    <xf numFmtId="169" fontId="8" fillId="2" borderId="26" xfId="0" applyNumberFormat="1" applyFont="1" applyFill="1" applyBorder="1" applyAlignment="1">
      <alignment vertical="center"/>
    </xf>
    <xf numFmtId="169" fontId="4" fillId="2" borderId="27" xfId="17" applyFont="1" applyFill="1" applyBorder="1" applyAlignment="1">
      <alignment horizontal="center" vertical="center"/>
    </xf>
    <xf numFmtId="169" fontId="11" fillId="0" borderId="0" xfId="17" applyFont="1" applyFill="1" applyBorder="1" applyAlignment="1">
      <alignment horizontal="center"/>
    </xf>
    <xf numFmtId="169" fontId="11" fillId="0" borderId="0" xfId="17" applyFont="1" applyFill="1" applyBorder="1" applyAlignment="1">
      <alignment/>
    </xf>
    <xf numFmtId="169" fontId="11" fillId="0" borderId="0" xfId="17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right" vertical="center"/>
    </xf>
    <xf numFmtId="169" fontId="8" fillId="2" borderId="29" xfId="17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169" fontId="10" fillId="0" borderId="30" xfId="17" applyFont="1" applyFill="1" applyBorder="1" applyAlignment="1">
      <alignment vertical="center"/>
    </xf>
    <xf numFmtId="169" fontId="10" fillId="0" borderId="30" xfId="17" applyFont="1" applyBorder="1" applyAlignment="1">
      <alignment vertical="center"/>
    </xf>
    <xf numFmtId="169" fontId="10" fillId="0" borderId="31" xfId="17" applyFont="1" applyBorder="1" applyAlignment="1">
      <alignment vertical="center"/>
    </xf>
    <xf numFmtId="169" fontId="10" fillId="0" borderId="32" xfId="17" applyFont="1" applyFill="1" applyBorder="1" applyAlignment="1">
      <alignment vertical="center"/>
    </xf>
    <xf numFmtId="169" fontId="10" fillId="0" borderId="32" xfId="17" applyFont="1" applyBorder="1" applyAlignment="1">
      <alignment vertical="center"/>
    </xf>
    <xf numFmtId="169" fontId="10" fillId="0" borderId="33" xfId="17" applyFont="1" applyBorder="1" applyAlignment="1">
      <alignment vertical="center"/>
    </xf>
    <xf numFmtId="169" fontId="11" fillId="2" borderId="34" xfId="17" applyFont="1" applyFill="1" applyBorder="1" applyAlignment="1">
      <alignment horizontal="center" vertical="center"/>
    </xf>
    <xf numFmtId="169" fontId="11" fillId="2" borderId="34" xfId="0" applyNumberFormat="1" applyFont="1" applyFill="1" applyBorder="1" applyAlignment="1">
      <alignment horizontal="center" vertical="center"/>
    </xf>
    <xf numFmtId="169" fontId="11" fillId="2" borderId="35" xfId="0" applyNumberFormat="1" applyFont="1" applyFill="1" applyBorder="1" applyAlignment="1">
      <alignment horizontal="center" vertical="center"/>
    </xf>
    <xf numFmtId="169" fontId="4" fillId="2" borderId="36" xfId="17" applyFont="1" applyFill="1" applyBorder="1" applyAlignment="1">
      <alignment horizontal="center" vertical="center"/>
    </xf>
    <xf numFmtId="169" fontId="11" fillId="2" borderId="32" xfId="17" applyFont="1" applyFill="1" applyBorder="1" applyAlignment="1">
      <alignment horizontal="center" vertical="center"/>
    </xf>
    <xf numFmtId="169" fontId="11" fillId="2" borderId="33" xfId="17" applyFont="1" applyFill="1" applyBorder="1" applyAlignment="1">
      <alignment horizontal="center" vertical="center"/>
    </xf>
    <xf numFmtId="169" fontId="4" fillId="2" borderId="26" xfId="17" applyFont="1" applyFill="1" applyBorder="1" applyAlignment="1">
      <alignment horizontal="center" vertical="center"/>
    </xf>
    <xf numFmtId="169" fontId="11" fillId="2" borderId="37" xfId="17" applyFont="1" applyFill="1" applyBorder="1" applyAlignment="1">
      <alignment horizontal="center" vertical="center"/>
    </xf>
    <xf numFmtId="169" fontId="11" fillId="2" borderId="27" xfId="17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right" vertical="center"/>
    </xf>
    <xf numFmtId="0" fontId="7" fillId="2" borderId="39" xfId="0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169" fontId="14" fillId="0" borderId="12" xfId="17" applyFont="1" applyFill="1" applyBorder="1" applyAlignment="1">
      <alignment vertical="center"/>
    </xf>
    <xf numFmtId="169" fontId="14" fillId="0" borderId="12" xfId="17" applyFont="1" applyBorder="1" applyAlignment="1">
      <alignment vertical="center"/>
    </xf>
    <xf numFmtId="169" fontId="14" fillId="2" borderId="8" xfId="17" applyFont="1" applyFill="1" applyBorder="1" applyAlignment="1">
      <alignment vertical="center"/>
    </xf>
    <xf numFmtId="169" fontId="14" fillId="0" borderId="20" xfId="17" applyFont="1" applyFill="1" applyBorder="1" applyAlignment="1">
      <alignment vertical="center"/>
    </xf>
    <xf numFmtId="169" fontId="14" fillId="0" borderId="20" xfId="17" applyFont="1" applyBorder="1" applyAlignment="1">
      <alignment vertical="center"/>
    </xf>
    <xf numFmtId="169" fontId="14" fillId="2" borderId="9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169" fontId="14" fillId="0" borderId="13" xfId="17" applyFont="1" applyFill="1" applyBorder="1" applyAlignment="1">
      <alignment vertical="center"/>
    </xf>
    <xf numFmtId="169" fontId="14" fillId="0" borderId="13" xfId="17" applyFont="1" applyBorder="1" applyAlignment="1">
      <alignment vertical="center"/>
    </xf>
    <xf numFmtId="169" fontId="14" fillId="2" borderId="22" xfId="0" applyNumberFormat="1" applyFont="1" applyFill="1" applyBorder="1" applyAlignment="1">
      <alignment vertical="center"/>
    </xf>
    <xf numFmtId="169" fontId="14" fillId="0" borderId="20" xfId="17" applyFont="1" applyFill="1" applyBorder="1" applyAlignment="1">
      <alignment vertical="center" wrapText="1"/>
    </xf>
    <xf numFmtId="169" fontId="14" fillId="0" borderId="20" xfId="17" applyFont="1" applyBorder="1" applyAlignment="1">
      <alignment vertical="center" wrapText="1"/>
    </xf>
    <xf numFmtId="169" fontId="14" fillId="2" borderId="9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7" xfId="0" applyFont="1" applyFill="1" applyBorder="1" applyAlignment="1">
      <alignment horizontal="right"/>
    </xf>
    <xf numFmtId="169" fontId="8" fillId="0" borderId="12" xfId="17" applyFont="1" applyFill="1" applyBorder="1" applyAlignment="1">
      <alignment horizontal="center"/>
    </xf>
    <xf numFmtId="169" fontId="8" fillId="0" borderId="12" xfId="17" applyFont="1" applyBorder="1" applyAlignment="1">
      <alignment horizontal="center"/>
    </xf>
    <xf numFmtId="169" fontId="8" fillId="0" borderId="12" xfId="17" applyFont="1" applyBorder="1" applyAlignment="1">
      <alignment/>
    </xf>
    <xf numFmtId="169" fontId="8" fillId="2" borderId="8" xfId="17" applyFont="1" applyFill="1" applyBorder="1" applyAlignment="1">
      <alignment/>
    </xf>
    <xf numFmtId="0" fontId="8" fillId="0" borderId="4" xfId="0" applyFont="1" applyFill="1" applyBorder="1" applyAlignment="1">
      <alignment horizontal="right"/>
    </xf>
    <xf numFmtId="169" fontId="8" fillId="0" borderId="20" xfId="17" applyFont="1" applyFill="1" applyBorder="1" applyAlignment="1">
      <alignment horizontal="center"/>
    </xf>
    <xf numFmtId="169" fontId="8" fillId="0" borderId="20" xfId="17" applyFont="1" applyBorder="1" applyAlignment="1">
      <alignment horizontal="center"/>
    </xf>
    <xf numFmtId="169" fontId="8" fillId="0" borderId="20" xfId="17" applyFont="1" applyBorder="1" applyAlignment="1">
      <alignment/>
    </xf>
    <xf numFmtId="169" fontId="8" fillId="2" borderId="9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169" fontId="8" fillId="0" borderId="20" xfId="17" applyFont="1" applyFill="1" applyBorder="1" applyAlignment="1" quotePrefix="1">
      <alignment horizontal="center"/>
    </xf>
    <xf numFmtId="0" fontId="8" fillId="0" borderId="6" xfId="0" applyFont="1" applyFill="1" applyBorder="1" applyAlignment="1">
      <alignment/>
    </xf>
    <xf numFmtId="169" fontId="8" fillId="0" borderId="40" xfId="17" applyFont="1" applyFill="1" applyBorder="1" applyAlignment="1">
      <alignment horizontal="center"/>
    </xf>
    <xf numFmtId="169" fontId="8" fillId="0" borderId="40" xfId="17" applyFont="1" applyBorder="1" applyAlignment="1">
      <alignment horizontal="center"/>
    </xf>
    <xf numFmtId="169" fontId="8" fillId="0" borderId="40" xfId="17" applyFont="1" applyBorder="1" applyAlignment="1">
      <alignment/>
    </xf>
    <xf numFmtId="169" fontId="8" fillId="2" borderId="10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169" fontId="8" fillId="0" borderId="13" xfId="17" applyFont="1" applyFill="1" applyBorder="1" applyAlignment="1">
      <alignment horizontal="center"/>
    </xf>
    <xf numFmtId="169" fontId="8" fillId="0" borderId="13" xfId="17" applyFont="1" applyBorder="1" applyAlignment="1">
      <alignment horizontal="center"/>
    </xf>
    <xf numFmtId="169" fontId="8" fillId="0" borderId="13" xfId="17" applyFont="1" applyBorder="1" applyAlignment="1">
      <alignment/>
    </xf>
    <xf numFmtId="169" fontId="8" fillId="2" borderId="2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9" fontId="8" fillId="0" borderId="0" xfId="17" applyFont="1" applyFill="1" applyBorder="1" applyAlignment="1">
      <alignment horizontal="center"/>
    </xf>
    <xf numFmtId="169" fontId="8" fillId="0" borderId="0" xfId="17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0" fontId="15" fillId="0" borderId="7" xfId="0" applyFont="1" applyFill="1" applyBorder="1" applyAlignment="1">
      <alignment horizontal="center" vertical="center"/>
    </xf>
    <xf numFmtId="169" fontId="8" fillId="0" borderId="12" xfId="17" applyFont="1" applyFill="1" applyBorder="1" applyAlignment="1">
      <alignment horizontal="center" vertical="center"/>
    </xf>
    <xf numFmtId="169" fontId="8" fillId="0" borderId="12" xfId="0" applyNumberFormat="1" applyFont="1" applyBorder="1" applyAlignment="1">
      <alignment vertical="center"/>
    </xf>
    <xf numFmtId="169" fontId="8" fillId="0" borderId="12" xfId="0" applyNumberFormat="1" applyFont="1" applyBorder="1" applyAlignment="1">
      <alignment/>
    </xf>
    <xf numFmtId="169" fontId="16" fillId="0" borderId="8" xfId="0" applyNumberFormat="1" applyFont="1" applyBorder="1" applyAlignment="1">
      <alignment/>
    </xf>
    <xf numFmtId="0" fontId="15" fillId="0" borderId="21" xfId="0" applyFont="1" applyFill="1" applyBorder="1" applyAlignment="1">
      <alignment horizontal="center" vertical="center"/>
    </xf>
    <xf numFmtId="169" fontId="8" fillId="0" borderId="13" xfId="17" applyFont="1" applyFill="1" applyBorder="1" applyAlignment="1">
      <alignment horizontal="center" vertical="center"/>
    </xf>
    <xf numFmtId="169" fontId="16" fillId="0" borderId="22" xfId="17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69" fontId="8" fillId="0" borderId="0" xfId="17" applyFont="1" applyFill="1" applyBorder="1" applyAlignment="1">
      <alignment horizontal="center" vertical="center"/>
    </xf>
    <xf numFmtId="169" fontId="8" fillId="0" borderId="0" xfId="17" applyFont="1" applyFill="1" applyBorder="1" applyAlignment="1">
      <alignment vertical="center"/>
    </xf>
    <xf numFmtId="169" fontId="18" fillId="0" borderId="0" xfId="17" applyFont="1" applyBorder="1" applyAlignment="1">
      <alignment vertical="center"/>
    </xf>
    <xf numFmtId="0" fontId="16" fillId="2" borderId="11" xfId="0" applyFont="1" applyFill="1" applyBorder="1" applyAlignment="1">
      <alignment horizontal="center" vertical="center"/>
    </xf>
    <xf numFmtId="169" fontId="8" fillId="0" borderId="11" xfId="17" applyFont="1" applyFill="1" applyBorder="1" applyAlignment="1">
      <alignment horizontal="center" vertical="center"/>
    </xf>
    <xf numFmtId="169" fontId="8" fillId="0" borderId="11" xfId="17" applyFont="1" applyFill="1" applyBorder="1" applyAlignment="1">
      <alignment vertical="center"/>
    </xf>
    <xf numFmtId="169" fontId="16" fillId="2" borderId="11" xfId="17" applyFont="1" applyFill="1" applyBorder="1" applyAlignment="1">
      <alignment vertical="center"/>
    </xf>
    <xf numFmtId="169" fontId="8" fillId="2" borderId="8" xfId="17" applyFont="1" applyFill="1" applyBorder="1" applyAlignment="1">
      <alignment horizontal="center"/>
    </xf>
    <xf numFmtId="169" fontId="8" fillId="2" borderId="9" xfId="0" applyNumberFormat="1" applyFont="1" applyFill="1" applyBorder="1" applyAlignment="1">
      <alignment horizontal="center"/>
    </xf>
    <xf numFmtId="169" fontId="8" fillId="2" borderId="22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 vertical="center"/>
    </xf>
    <xf numFmtId="169" fontId="8" fillId="0" borderId="34" xfId="17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169" fontId="8" fillId="0" borderId="32" xfId="17" applyFont="1" applyFill="1" applyBorder="1" applyAlignment="1">
      <alignment horizontal="center" vertical="center"/>
    </xf>
    <xf numFmtId="169" fontId="18" fillId="0" borderId="0" xfId="17" applyFont="1" applyBorder="1" applyAlignment="1">
      <alignment horizontal="center" vertical="center"/>
    </xf>
    <xf numFmtId="169" fontId="16" fillId="2" borderId="11" xfId="17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6" fillId="0" borderId="41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169" fontId="16" fillId="3" borderId="44" xfId="17" applyFont="1" applyFill="1" applyBorder="1" applyAlignment="1">
      <alignment horizontal="center"/>
    </xf>
    <xf numFmtId="0" fontId="16" fillId="0" borderId="45" xfId="0" applyFont="1" applyBorder="1" applyAlignment="1">
      <alignment/>
    </xf>
    <xf numFmtId="0" fontId="16" fillId="0" borderId="3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69" fontId="16" fillId="3" borderId="46" xfId="17" applyFont="1" applyFill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47" xfId="0" applyFont="1" applyBorder="1" applyAlignment="1">
      <alignment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169" fontId="16" fillId="4" borderId="50" xfId="17" applyFont="1" applyFill="1" applyBorder="1" applyAlignment="1">
      <alignment horizontal="center"/>
    </xf>
    <xf numFmtId="169" fontId="8" fillId="0" borderId="17" xfId="17" applyFont="1" applyFill="1" applyBorder="1" applyAlignment="1">
      <alignment horizontal="center"/>
    </xf>
    <xf numFmtId="169" fontId="8" fillId="0" borderId="0" xfId="17" applyFont="1" applyBorder="1" applyAlignment="1">
      <alignment horizontal="center"/>
    </xf>
    <xf numFmtId="169" fontId="8" fillId="0" borderId="18" xfId="17" applyFont="1" applyBorder="1" applyAlignment="1">
      <alignment horizontal="center"/>
    </xf>
    <xf numFmtId="0" fontId="8" fillId="0" borderId="6" xfId="0" applyFont="1" applyFill="1" applyBorder="1" applyAlignment="1">
      <alignment horizontal="right"/>
    </xf>
    <xf numFmtId="169" fontId="8" fillId="2" borderId="1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169" fontId="20" fillId="0" borderId="15" xfId="17" applyFont="1" applyFill="1" applyBorder="1" applyAlignment="1">
      <alignment horizontal="center"/>
    </xf>
    <xf numFmtId="169" fontId="20" fillId="0" borderId="0" xfId="17" applyFont="1" applyFill="1" applyBorder="1" applyAlignment="1">
      <alignment horizontal="center"/>
    </xf>
    <xf numFmtId="169" fontId="20" fillId="0" borderId="0" xfId="17" applyFont="1" applyBorder="1" applyAlignment="1">
      <alignment horizontal="center"/>
    </xf>
    <xf numFmtId="169" fontId="20" fillId="0" borderId="16" xfId="17" applyFont="1" applyBorder="1" applyAlignment="1">
      <alignment horizontal="center"/>
    </xf>
    <xf numFmtId="169" fontId="20" fillId="0" borderId="11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/>
    </xf>
    <xf numFmtId="169" fontId="8" fillId="0" borderId="17" xfId="17" applyFont="1" applyBorder="1" applyAlignment="1">
      <alignment horizontal="center"/>
    </xf>
    <xf numFmtId="169" fontId="8" fillId="2" borderId="14" xfId="0" applyNumberFormat="1" applyFont="1" applyFill="1" applyBorder="1" applyAlignment="1">
      <alignment horizontal="center"/>
    </xf>
    <xf numFmtId="169" fontId="8" fillId="0" borderId="0" xfId="17" applyFont="1" applyFill="1" applyBorder="1" applyAlignment="1" quotePrefix="1">
      <alignment horizontal="center"/>
    </xf>
    <xf numFmtId="169" fontId="21" fillId="0" borderId="15" xfId="17" applyFont="1" applyFill="1" applyBorder="1" applyAlignment="1">
      <alignment horizontal="center"/>
    </xf>
    <xf numFmtId="169" fontId="21" fillId="0" borderId="0" xfId="17" applyFont="1" applyFill="1" applyBorder="1" applyAlignment="1">
      <alignment horizontal="center"/>
    </xf>
    <xf numFmtId="169" fontId="21" fillId="0" borderId="16" xfId="17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169" fontId="18" fillId="3" borderId="11" xfId="17" applyFont="1" applyFill="1" applyBorder="1" applyAlignment="1">
      <alignment horizontal="center"/>
    </xf>
    <xf numFmtId="169" fontId="18" fillId="4" borderId="11" xfId="17" applyFont="1" applyFill="1" applyBorder="1" applyAlignment="1">
      <alignment horizontal="center"/>
    </xf>
    <xf numFmtId="169" fontId="8" fillId="0" borderId="12" xfId="17" applyFont="1" applyFill="1" applyBorder="1" applyAlignment="1">
      <alignment horizontal="right"/>
    </xf>
    <xf numFmtId="169" fontId="8" fillId="0" borderId="12" xfId="17" applyFont="1" applyBorder="1" applyAlignment="1">
      <alignment horizontal="right"/>
    </xf>
    <xf numFmtId="169" fontId="8" fillId="2" borderId="8" xfId="17" applyFont="1" applyFill="1" applyBorder="1" applyAlignment="1">
      <alignment horizontal="right"/>
    </xf>
    <xf numFmtId="169" fontId="8" fillId="0" borderId="20" xfId="17" applyFont="1" applyFill="1" applyBorder="1" applyAlignment="1">
      <alignment horizontal="right"/>
    </xf>
    <xf numFmtId="169" fontId="8" fillId="0" borderId="20" xfId="17" applyFont="1" applyBorder="1" applyAlignment="1">
      <alignment horizontal="right"/>
    </xf>
    <xf numFmtId="169" fontId="8" fillId="2" borderId="9" xfId="17" applyFont="1" applyFill="1" applyBorder="1" applyAlignment="1">
      <alignment horizontal="right"/>
    </xf>
    <xf numFmtId="169" fontId="8" fillId="2" borderId="9" xfId="0" applyNumberFormat="1" applyFont="1" applyFill="1" applyBorder="1" applyAlignment="1">
      <alignment horizontal="right"/>
    </xf>
    <xf numFmtId="169" fontId="8" fillId="0" borderId="13" xfId="17" applyFont="1" applyFill="1" applyBorder="1" applyAlignment="1">
      <alignment horizontal="right"/>
    </xf>
    <xf numFmtId="169" fontId="8" fillId="0" borderId="13" xfId="17" applyFont="1" applyBorder="1" applyAlignment="1">
      <alignment horizontal="right"/>
    </xf>
    <xf numFmtId="169" fontId="8" fillId="2" borderId="22" xfId="0" applyNumberFormat="1" applyFont="1" applyFill="1" applyBorder="1" applyAlignment="1">
      <alignment horizontal="right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8" fillId="2" borderId="11" xfId="0" applyFont="1" applyFill="1" applyBorder="1" applyAlignment="1">
      <alignment horizontal="center"/>
    </xf>
    <xf numFmtId="169" fontId="8" fillId="0" borderId="15" xfId="17" applyFont="1" applyFill="1" applyBorder="1" applyAlignment="1">
      <alignment horizontal="right"/>
    </xf>
    <xf numFmtId="169" fontId="8" fillId="0" borderId="0" xfId="17" applyFont="1" applyFill="1" applyBorder="1" applyAlignment="1">
      <alignment horizontal="right"/>
    </xf>
    <xf numFmtId="169" fontId="8" fillId="0" borderId="16" xfId="17" applyFont="1" applyFill="1" applyBorder="1" applyAlignment="1">
      <alignment horizontal="right"/>
    </xf>
    <xf numFmtId="169" fontId="18" fillId="2" borderId="11" xfId="17" applyFont="1" applyFill="1" applyBorder="1" applyAlignment="1">
      <alignment horizontal="right"/>
    </xf>
    <xf numFmtId="169" fontId="8" fillId="2" borderId="9" xfId="17" applyFont="1" applyFill="1" applyBorder="1" applyAlignment="1">
      <alignment horizontal="center"/>
    </xf>
    <xf numFmtId="169" fontId="18" fillId="0" borderId="52" xfId="0" applyNumberFormat="1" applyFont="1" applyBorder="1" applyAlignment="1">
      <alignment horizontal="center"/>
    </xf>
    <xf numFmtId="169" fontId="18" fillId="0" borderId="53" xfId="17" applyFont="1" applyBorder="1" applyAlignment="1">
      <alignment horizontal="center"/>
    </xf>
    <xf numFmtId="169" fontId="18" fillId="2" borderId="11" xfId="17" applyFont="1" applyFill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3" xfId="0" applyFont="1" applyBorder="1" applyAlignment="1">
      <alignment/>
    </xf>
    <xf numFmtId="169" fontId="8" fillId="2" borderId="22" xfId="17" applyFont="1" applyFill="1" applyBorder="1" applyAlignment="1">
      <alignment horizontal="center"/>
    </xf>
    <xf numFmtId="0" fontId="23" fillId="0" borderId="52" xfId="0" applyFont="1" applyBorder="1" applyAlignment="1">
      <alignment horizontal="center"/>
    </xf>
    <xf numFmtId="169" fontId="24" fillId="0" borderId="52" xfId="0" applyNumberFormat="1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169" fontId="24" fillId="0" borderId="53" xfId="17" applyFont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169" fontId="24" fillId="2" borderId="11" xfId="17" applyFont="1" applyFill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6" fillId="0" borderId="0" xfId="0" applyFont="1" applyAlignment="1">
      <alignment/>
    </xf>
    <xf numFmtId="169" fontId="27" fillId="0" borderId="52" xfId="0" applyNumberFormat="1" applyFont="1" applyBorder="1" applyAlignment="1">
      <alignment/>
    </xf>
    <xf numFmtId="0" fontId="26" fillId="0" borderId="0" xfId="0" applyFont="1" applyBorder="1" applyAlignment="1">
      <alignment/>
    </xf>
    <xf numFmtId="169" fontId="27" fillId="0" borderId="53" xfId="17" applyFont="1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3" fillId="0" borderId="11" xfId="0" applyFont="1" applyBorder="1" applyAlignment="1">
      <alignment/>
    </xf>
    <xf numFmtId="169" fontId="4" fillId="0" borderId="11" xfId="0" applyNumberFormat="1" applyFont="1" applyBorder="1" applyAlignment="1">
      <alignment/>
    </xf>
    <xf numFmtId="169" fontId="4" fillId="0" borderId="11" xfId="17" applyFont="1" applyBorder="1" applyAlignment="1">
      <alignment/>
    </xf>
    <xf numFmtId="0" fontId="14" fillId="0" borderId="33" xfId="0" applyFont="1" applyFill="1" applyBorder="1" applyAlignment="1">
      <alignment vertical="center" wrapText="1"/>
    </xf>
    <xf numFmtId="0" fontId="14" fillId="0" borderId="51" xfId="0" applyFont="1" applyFill="1" applyBorder="1" applyAlignment="1">
      <alignment vertical="center"/>
    </xf>
    <xf numFmtId="169" fontId="14" fillId="0" borderId="57" xfId="17" applyFont="1" applyFill="1" applyBorder="1" applyAlignment="1">
      <alignment vertical="center"/>
    </xf>
    <xf numFmtId="169" fontId="14" fillId="0" borderId="57" xfId="17" applyFont="1" applyBorder="1" applyAlignment="1">
      <alignment vertical="center"/>
    </xf>
    <xf numFmtId="169" fontId="14" fillId="2" borderId="14" xfId="0" applyNumberFormat="1" applyFont="1" applyFill="1" applyBorder="1" applyAlignment="1">
      <alignment vertical="center"/>
    </xf>
    <xf numFmtId="0" fontId="14" fillId="0" borderId="58" xfId="0" applyFont="1" applyFill="1" applyBorder="1" applyAlignment="1">
      <alignment horizontal="right" vertical="center"/>
    </xf>
    <xf numFmtId="169" fontId="14" fillId="0" borderId="49" xfId="17" applyFont="1" applyFill="1" applyBorder="1" applyAlignment="1">
      <alignment vertical="center"/>
    </xf>
    <xf numFmtId="169" fontId="14" fillId="0" borderId="49" xfId="17" applyFont="1" applyBorder="1" applyAlignment="1">
      <alignment vertical="center"/>
    </xf>
    <xf numFmtId="169" fontId="14" fillId="2" borderId="59" xfId="0" applyNumberFormat="1" applyFont="1" applyFill="1" applyBorder="1" applyAlignment="1">
      <alignment vertical="center"/>
    </xf>
    <xf numFmtId="169" fontId="16" fillId="0" borderId="34" xfId="0" applyNumberFormat="1" applyFont="1" applyBorder="1" applyAlignment="1">
      <alignment horizontal="center" vertical="center"/>
    </xf>
    <xf numFmtId="169" fontId="16" fillId="0" borderId="32" xfId="17" applyFont="1" applyBorder="1" applyAlignment="1">
      <alignment horizontal="center" vertical="center"/>
    </xf>
    <xf numFmtId="0" fontId="32" fillId="0" borderId="60" xfId="0" applyFont="1" applyFill="1" applyBorder="1" applyAlignment="1">
      <alignment/>
    </xf>
    <xf numFmtId="169" fontId="32" fillId="0" borderId="61" xfId="17" applyFont="1" applyFill="1" applyBorder="1" applyAlignment="1">
      <alignment horizontal="center"/>
    </xf>
    <xf numFmtId="169" fontId="32" fillId="0" borderId="62" xfId="17" applyFont="1" applyFill="1" applyBorder="1" applyAlignment="1">
      <alignment/>
    </xf>
    <xf numFmtId="0" fontId="32" fillId="0" borderId="63" xfId="0" applyFont="1" applyFill="1" applyBorder="1" applyAlignment="1">
      <alignment/>
    </xf>
    <xf numFmtId="169" fontId="32" fillId="0" borderId="64" xfId="17" applyFont="1" applyFill="1" applyBorder="1" applyAlignment="1">
      <alignment horizontal="center"/>
    </xf>
    <xf numFmtId="169" fontId="32" fillId="0" borderId="65" xfId="17" applyFont="1" applyFill="1" applyBorder="1" applyAlignment="1">
      <alignment/>
    </xf>
    <xf numFmtId="0" fontId="30" fillId="3" borderId="66" xfId="0" applyFont="1" applyFill="1" applyBorder="1" applyAlignment="1">
      <alignment horizontal="center" vertical="center"/>
    </xf>
    <xf numFmtId="0" fontId="31" fillId="2" borderId="66" xfId="0" applyFont="1" applyFill="1" applyBorder="1" applyAlignment="1">
      <alignment horizontal="center" vertical="center"/>
    </xf>
    <xf numFmtId="0" fontId="31" fillId="2" borderId="67" xfId="0" applyFont="1" applyFill="1" applyBorder="1" applyAlignment="1">
      <alignment horizontal="center" vertical="center"/>
    </xf>
    <xf numFmtId="0" fontId="31" fillId="2" borderId="68" xfId="0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right"/>
    </xf>
    <xf numFmtId="0" fontId="32" fillId="0" borderId="70" xfId="0" applyFont="1" applyFill="1" applyBorder="1" applyAlignment="1">
      <alignment/>
    </xf>
    <xf numFmtId="0" fontId="32" fillId="0" borderId="71" xfId="0" applyFont="1" applyFill="1" applyBorder="1" applyAlignment="1">
      <alignment horizontal="right"/>
    </xf>
    <xf numFmtId="0" fontId="32" fillId="0" borderId="72" xfId="0" applyFont="1" applyFill="1" applyBorder="1" applyAlignment="1">
      <alignment/>
    </xf>
    <xf numFmtId="169" fontId="32" fillId="0" borderId="67" xfId="17" applyFont="1" applyFill="1" applyBorder="1" applyAlignment="1">
      <alignment horizontal="center" vertical="center"/>
    </xf>
    <xf numFmtId="169" fontId="30" fillId="3" borderId="68" xfId="17" applyFont="1" applyFill="1" applyBorder="1" applyAlignment="1">
      <alignment horizontal="center" vertical="center"/>
    </xf>
    <xf numFmtId="169" fontId="32" fillId="0" borderId="73" xfId="17" applyFont="1" applyFill="1" applyBorder="1" applyAlignment="1">
      <alignment horizontal="right"/>
    </xf>
    <xf numFmtId="169" fontId="32" fillId="0" borderId="74" xfId="17" applyFont="1" applyFill="1" applyBorder="1" applyAlignment="1">
      <alignment horizontal="right"/>
    </xf>
    <xf numFmtId="0" fontId="32" fillId="0" borderId="75" xfId="0" applyFont="1" applyFill="1" applyBorder="1" applyAlignment="1">
      <alignment/>
    </xf>
    <xf numFmtId="169" fontId="32" fillId="0" borderId="76" xfId="17" applyFont="1" applyFill="1" applyBorder="1" applyAlignment="1">
      <alignment/>
    </xf>
    <xf numFmtId="169" fontId="32" fillId="0" borderId="77" xfId="17" applyFont="1" applyFill="1" applyBorder="1" applyAlignment="1">
      <alignment/>
    </xf>
    <xf numFmtId="0" fontId="32" fillId="0" borderId="78" xfId="0" applyFont="1" applyFill="1" applyBorder="1" applyAlignment="1">
      <alignment/>
    </xf>
    <xf numFmtId="169" fontId="32" fillId="0" borderId="79" xfId="17" applyFont="1" applyFill="1" applyBorder="1" applyAlignment="1">
      <alignment/>
    </xf>
    <xf numFmtId="169" fontId="32" fillId="0" borderId="80" xfId="17" applyFont="1" applyFill="1" applyBorder="1" applyAlignment="1">
      <alignment/>
    </xf>
    <xf numFmtId="0" fontId="30" fillId="0" borderId="78" xfId="0" applyFont="1" applyFill="1" applyBorder="1" applyAlignment="1">
      <alignment horizontal="right"/>
    </xf>
    <xf numFmtId="169" fontId="30" fillId="0" borderId="79" xfId="17" applyFont="1" applyFill="1" applyBorder="1" applyAlignment="1">
      <alignment horizontal="right"/>
    </xf>
    <xf numFmtId="169" fontId="30" fillId="0" borderId="80" xfId="17" applyFont="1" applyFill="1" applyBorder="1" applyAlignment="1">
      <alignment horizontal="right"/>
    </xf>
    <xf numFmtId="169" fontId="32" fillId="0" borderId="64" xfId="17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1" fillId="0" borderId="8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3" fillId="6" borderId="86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30" fillId="3" borderId="66" xfId="0" applyFont="1" applyFill="1" applyBorder="1" applyAlignment="1">
      <alignment horizontal="center" vertical="center"/>
    </xf>
    <xf numFmtId="0" fontId="30" fillId="3" borderId="67" xfId="0" applyFont="1" applyFill="1" applyBorder="1" applyAlignment="1">
      <alignment horizontal="center" vertical="center"/>
    </xf>
    <xf numFmtId="0" fontId="30" fillId="3" borderId="68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A4" sqref="A4"/>
    </sheetView>
  </sheetViews>
  <sheetFormatPr defaultColWidth="9.140625" defaultRowHeight="12.75"/>
  <cols>
    <col min="1" max="1" width="42.7109375" style="0" bestFit="1" customWidth="1"/>
    <col min="2" max="2" width="1.421875" style="0" customWidth="1"/>
    <col min="3" max="4" width="1.7109375" style="0" customWidth="1"/>
    <col min="5" max="6" width="1.57421875" style="0" customWidth="1"/>
    <col min="7" max="7" width="1.421875" style="0" customWidth="1"/>
    <col min="8" max="10" width="1.28515625" style="0" customWidth="1"/>
    <col min="11" max="11" width="1.1484375" style="0" customWidth="1"/>
    <col min="12" max="13" width="1.28515625" style="0" customWidth="1"/>
    <col min="14" max="14" width="17.28125" style="9" bestFit="1" customWidth="1"/>
    <col min="15" max="15" width="8.7109375" style="0" customWidth="1"/>
  </cols>
  <sheetData>
    <row r="1" spans="1:14" ht="20.25">
      <c r="A1" s="312" t="s">
        <v>146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5" ht="6.75" customHeight="1" thickBot="1">
      <c r="A2" s="1"/>
      <c r="B2" s="1"/>
      <c r="C2" s="1"/>
      <c r="D2" s="1"/>
      <c r="E2" s="1"/>
    </row>
    <row r="3" spans="1:14" ht="17.25" thickBot="1" thickTop="1">
      <c r="A3" s="3" t="s">
        <v>81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4" t="s">
        <v>55</v>
      </c>
      <c r="I3" s="4" t="s">
        <v>56</v>
      </c>
      <c r="J3" s="4" t="s">
        <v>57</v>
      </c>
      <c r="K3" s="4" t="s">
        <v>58</v>
      </c>
      <c r="L3" s="4" t="s">
        <v>59</v>
      </c>
      <c r="M3" s="4" t="s">
        <v>60</v>
      </c>
      <c r="N3" s="5" t="s">
        <v>61</v>
      </c>
    </row>
    <row r="4" spans="1:14" ht="13.5" thickTop="1">
      <c r="A4" s="129" t="s">
        <v>139</v>
      </c>
      <c r="B4" s="220"/>
      <c r="C4" s="220"/>
      <c r="D4" s="220"/>
      <c r="E4" s="220"/>
      <c r="F4" s="221"/>
      <c r="G4" s="221"/>
      <c r="H4" s="221"/>
      <c r="I4" s="221"/>
      <c r="J4" s="221"/>
      <c r="K4" s="221"/>
      <c r="L4" s="221"/>
      <c r="M4" s="221"/>
      <c r="N4" s="171">
        <v>6235.45</v>
      </c>
    </row>
    <row r="5" spans="1:14" ht="12.75">
      <c r="A5" s="134" t="s">
        <v>76</v>
      </c>
      <c r="B5" s="223"/>
      <c r="C5" s="223"/>
      <c r="D5" s="223"/>
      <c r="E5" s="223"/>
      <c r="F5" s="224"/>
      <c r="G5" s="224"/>
      <c r="H5" s="224"/>
      <c r="I5" s="224"/>
      <c r="J5" s="224"/>
      <c r="K5" s="224"/>
      <c r="L5" s="224"/>
      <c r="M5" s="224"/>
      <c r="N5" s="238">
        <f>SUM(B5:M5)</f>
        <v>0</v>
      </c>
    </row>
    <row r="6" spans="1:14" ht="12.75">
      <c r="A6" s="134" t="s">
        <v>145</v>
      </c>
      <c r="B6" s="223"/>
      <c r="C6" s="223"/>
      <c r="D6" s="223"/>
      <c r="E6" s="223"/>
      <c r="F6" s="224"/>
      <c r="G6" s="224"/>
      <c r="H6" s="224"/>
      <c r="I6" s="224"/>
      <c r="J6" s="224"/>
      <c r="K6" s="224"/>
      <c r="L6" s="224"/>
      <c r="M6" s="224"/>
      <c r="N6" s="172">
        <v>1520.87</v>
      </c>
    </row>
    <row r="7" spans="1:14" ht="12.75">
      <c r="A7" s="134" t="s">
        <v>74</v>
      </c>
      <c r="B7" s="223"/>
      <c r="C7" s="223"/>
      <c r="D7" s="223"/>
      <c r="E7" s="223"/>
      <c r="F7" s="224"/>
      <c r="G7" s="224"/>
      <c r="H7" s="224"/>
      <c r="I7" s="224"/>
      <c r="J7" s="224"/>
      <c r="K7" s="224"/>
      <c r="L7" s="224"/>
      <c r="M7" s="224"/>
      <c r="N7" s="172">
        <v>598208</v>
      </c>
    </row>
    <row r="8" spans="1:14" ht="12.75">
      <c r="A8" s="139" t="s">
        <v>147</v>
      </c>
      <c r="B8" s="224"/>
      <c r="C8" s="223"/>
      <c r="D8" s="223"/>
      <c r="E8" s="223"/>
      <c r="F8" s="224"/>
      <c r="G8" s="224"/>
      <c r="H8" s="224"/>
      <c r="I8" s="224"/>
      <c r="J8" s="224"/>
      <c r="K8" s="224"/>
      <c r="L8" s="224"/>
      <c r="M8" s="224"/>
      <c r="N8" s="172">
        <v>234.95</v>
      </c>
    </row>
    <row r="9" spans="1:14" ht="12.75">
      <c r="A9" s="139" t="s">
        <v>148</v>
      </c>
      <c r="B9" s="224"/>
      <c r="C9" s="223"/>
      <c r="D9" s="223"/>
      <c r="E9" s="223"/>
      <c r="F9" s="224"/>
      <c r="G9" s="224"/>
      <c r="H9" s="224"/>
      <c r="I9" s="224"/>
      <c r="J9" s="224"/>
      <c r="K9" s="224"/>
      <c r="L9" s="224"/>
      <c r="M9" s="224"/>
      <c r="N9" s="172">
        <v>450</v>
      </c>
    </row>
    <row r="10" spans="1:14" ht="12.75">
      <c r="A10" s="139" t="s">
        <v>149</v>
      </c>
      <c r="B10" s="223"/>
      <c r="C10" s="223"/>
      <c r="D10" s="223"/>
      <c r="E10" s="223"/>
      <c r="F10" s="224"/>
      <c r="G10" s="224"/>
      <c r="H10" s="224"/>
      <c r="I10" s="224"/>
      <c r="J10" s="224"/>
      <c r="K10" s="224"/>
      <c r="L10" s="224"/>
      <c r="M10" s="224"/>
      <c r="N10" s="172">
        <v>833.76</v>
      </c>
    </row>
    <row r="11" spans="1:14" ht="12.75">
      <c r="A11" s="139" t="s">
        <v>85</v>
      </c>
      <c r="B11" s="223"/>
      <c r="C11" s="223"/>
      <c r="D11" s="223"/>
      <c r="E11" s="223"/>
      <c r="F11" s="224"/>
      <c r="G11" s="224"/>
      <c r="H11" s="224"/>
      <c r="I11" s="224"/>
      <c r="J11" s="224"/>
      <c r="K11" s="224"/>
      <c r="L11" s="224"/>
      <c r="M11" s="224"/>
      <c r="N11" s="172">
        <v>7150</v>
      </c>
    </row>
    <row r="12" spans="1:14" ht="12.75">
      <c r="A12" s="139" t="s">
        <v>141</v>
      </c>
      <c r="B12" s="223"/>
      <c r="C12" s="223"/>
      <c r="D12" s="223"/>
      <c r="E12" s="223"/>
      <c r="F12" s="224"/>
      <c r="G12" s="224"/>
      <c r="H12" s="224"/>
      <c r="I12" s="224"/>
      <c r="J12" s="224"/>
      <c r="K12" s="224"/>
      <c r="L12" s="224"/>
      <c r="M12" s="224"/>
      <c r="N12" s="172">
        <v>170.15</v>
      </c>
    </row>
    <row r="13" spans="1:14" ht="12.75">
      <c r="A13" s="139" t="s">
        <v>150</v>
      </c>
      <c r="B13" s="223"/>
      <c r="C13" s="223"/>
      <c r="D13" s="223"/>
      <c r="E13" s="223"/>
      <c r="F13" s="224"/>
      <c r="G13" s="224"/>
      <c r="H13" s="224"/>
      <c r="I13" s="224"/>
      <c r="J13" s="224"/>
      <c r="K13" s="224"/>
      <c r="L13" s="224"/>
      <c r="M13" s="224"/>
      <c r="N13" s="172">
        <v>37.5</v>
      </c>
    </row>
    <row r="14" spans="1:14" ht="12.75">
      <c r="A14" s="139" t="s">
        <v>151</v>
      </c>
      <c r="B14" s="223"/>
      <c r="C14" s="223"/>
      <c r="D14" s="223"/>
      <c r="E14" s="223"/>
      <c r="F14" s="224"/>
      <c r="G14" s="224"/>
      <c r="H14" s="224"/>
      <c r="I14" s="224"/>
      <c r="J14" s="224"/>
      <c r="K14" s="224"/>
      <c r="L14" s="224"/>
      <c r="M14" s="224"/>
      <c r="N14" s="172">
        <v>70</v>
      </c>
    </row>
    <row r="15" spans="1:14" ht="12.75">
      <c r="A15" s="139" t="s">
        <v>144</v>
      </c>
      <c r="B15" s="223"/>
      <c r="C15" s="223"/>
      <c r="D15" s="223"/>
      <c r="E15" s="223"/>
      <c r="F15" s="224"/>
      <c r="G15" s="224"/>
      <c r="H15" s="224"/>
      <c r="I15" s="224"/>
      <c r="J15" s="224"/>
      <c r="K15" s="224"/>
      <c r="L15" s="224"/>
      <c r="M15" s="224"/>
      <c r="N15" s="172">
        <v>240</v>
      </c>
    </row>
    <row r="16" spans="1:14" ht="12.75">
      <c r="A16" s="139" t="s">
        <v>152</v>
      </c>
      <c r="B16" s="223"/>
      <c r="C16" s="223"/>
      <c r="D16" s="223"/>
      <c r="E16" s="223"/>
      <c r="F16" s="224"/>
      <c r="G16" s="224"/>
      <c r="H16" s="224"/>
      <c r="I16" s="224"/>
      <c r="J16" s="224"/>
      <c r="K16" s="224"/>
      <c r="L16" s="224"/>
      <c r="M16" s="224"/>
      <c r="N16" s="172">
        <v>60</v>
      </c>
    </row>
    <row r="17" spans="1:14" ht="12.75">
      <c r="A17" s="139" t="s">
        <v>153</v>
      </c>
      <c r="B17" s="223"/>
      <c r="C17" s="223"/>
      <c r="D17" s="223"/>
      <c r="E17" s="223"/>
      <c r="F17" s="224"/>
      <c r="G17" s="224"/>
      <c r="H17" s="224"/>
      <c r="I17" s="224"/>
      <c r="J17" s="224"/>
      <c r="K17" s="224"/>
      <c r="L17" s="224"/>
      <c r="M17" s="224"/>
      <c r="N17" s="172">
        <v>720</v>
      </c>
    </row>
    <row r="18" spans="1:14" ht="12.75">
      <c r="A18" s="139" t="s">
        <v>154</v>
      </c>
      <c r="B18" s="223"/>
      <c r="C18" s="223"/>
      <c r="D18" s="223"/>
      <c r="E18" s="223"/>
      <c r="F18" s="224"/>
      <c r="G18" s="224"/>
      <c r="H18" s="224"/>
      <c r="I18" s="224"/>
      <c r="J18" s="224"/>
      <c r="K18" s="224"/>
      <c r="L18" s="224"/>
      <c r="M18" s="224"/>
      <c r="N18" s="172">
        <v>824.2</v>
      </c>
    </row>
    <row r="19" spans="1:14" ht="12.75">
      <c r="A19" s="139" t="s">
        <v>155</v>
      </c>
      <c r="B19" s="223"/>
      <c r="C19" s="223"/>
      <c r="D19" s="223"/>
      <c r="E19" s="223"/>
      <c r="F19" s="224"/>
      <c r="G19" s="224"/>
      <c r="H19" s="224"/>
      <c r="I19" s="224"/>
      <c r="J19" s="224"/>
      <c r="K19" s="224"/>
      <c r="L19" s="224"/>
      <c r="M19" s="224"/>
      <c r="N19" s="172">
        <v>179.6</v>
      </c>
    </row>
    <row r="20" spans="1:14" ht="12.75">
      <c r="A20" s="139" t="s">
        <v>156</v>
      </c>
      <c r="B20" s="223"/>
      <c r="C20" s="223"/>
      <c r="D20" s="223"/>
      <c r="E20" s="223"/>
      <c r="F20" s="224"/>
      <c r="G20" s="224"/>
      <c r="H20" s="224"/>
      <c r="I20" s="224"/>
      <c r="J20" s="224"/>
      <c r="K20" s="224"/>
      <c r="L20" s="224"/>
      <c r="M20" s="224"/>
      <c r="N20" s="172">
        <v>376</v>
      </c>
    </row>
    <row r="21" spans="1:14" ht="12.75">
      <c r="A21" s="139" t="s">
        <v>142</v>
      </c>
      <c r="B21" s="223"/>
      <c r="C21" s="223"/>
      <c r="D21" s="223"/>
      <c r="E21" s="223"/>
      <c r="F21" s="224"/>
      <c r="G21" s="224"/>
      <c r="H21" s="224"/>
      <c r="I21" s="224"/>
      <c r="J21" s="224"/>
      <c r="K21" s="224"/>
      <c r="L21" s="224"/>
      <c r="M21" s="224"/>
      <c r="N21" s="172">
        <v>25.8</v>
      </c>
    </row>
    <row r="22" spans="1:14" ht="12.75">
      <c r="A22" s="139" t="s">
        <v>28</v>
      </c>
      <c r="B22" s="223"/>
      <c r="C22" s="223"/>
      <c r="D22" s="223"/>
      <c r="E22" s="223"/>
      <c r="F22" s="224"/>
      <c r="G22" s="224"/>
      <c r="H22" s="224"/>
      <c r="I22" s="224"/>
      <c r="J22" s="224"/>
      <c r="K22" s="224"/>
      <c r="L22" s="224"/>
      <c r="M22" s="224"/>
      <c r="N22" s="172">
        <v>1561.52</v>
      </c>
    </row>
    <row r="23" spans="1:14" ht="12.75">
      <c r="A23" s="139" t="s">
        <v>157</v>
      </c>
      <c r="B23" s="224"/>
      <c r="C23" s="223"/>
      <c r="D23" s="223"/>
      <c r="E23" s="223"/>
      <c r="F23" s="224"/>
      <c r="G23" s="224"/>
      <c r="H23" s="224"/>
      <c r="I23" s="224"/>
      <c r="J23" s="224"/>
      <c r="K23" s="224"/>
      <c r="L23" s="224"/>
      <c r="M23" s="224"/>
      <c r="N23" s="172">
        <v>210</v>
      </c>
    </row>
    <row r="24" spans="1:14" ht="12.75">
      <c r="A24" s="139" t="s">
        <v>158</v>
      </c>
      <c r="B24" s="224"/>
      <c r="C24" s="223"/>
      <c r="D24" s="223"/>
      <c r="E24" s="223"/>
      <c r="F24" s="224"/>
      <c r="G24" s="224"/>
      <c r="H24" s="224"/>
      <c r="I24" s="224"/>
      <c r="J24" s="224"/>
      <c r="K24" s="224"/>
      <c r="L24" s="224"/>
      <c r="M24" s="224"/>
      <c r="N24" s="172">
        <v>960</v>
      </c>
    </row>
    <row r="25" spans="1:14" ht="12.75">
      <c r="A25" s="139" t="s">
        <v>159</v>
      </c>
      <c r="B25" s="223"/>
      <c r="C25" s="223"/>
      <c r="D25" s="223"/>
      <c r="E25" s="223"/>
      <c r="F25" s="224"/>
      <c r="G25" s="224"/>
      <c r="H25" s="224"/>
      <c r="I25" s="224"/>
      <c r="J25" s="224"/>
      <c r="K25" s="224"/>
      <c r="L25" s="224"/>
      <c r="M25" s="224"/>
      <c r="N25" s="172">
        <v>19</v>
      </c>
    </row>
    <row r="26" spans="1:14" ht="12.75">
      <c r="A26" s="139" t="s">
        <v>160</v>
      </c>
      <c r="B26" s="223"/>
      <c r="C26" s="223"/>
      <c r="D26" s="223"/>
      <c r="E26" s="223"/>
      <c r="F26" s="224"/>
      <c r="G26" s="224"/>
      <c r="H26" s="224"/>
      <c r="I26" s="224"/>
      <c r="J26" s="224"/>
      <c r="K26" s="224"/>
      <c r="L26" s="224"/>
      <c r="M26" s="224"/>
      <c r="N26" s="172">
        <v>4565.66</v>
      </c>
    </row>
    <row r="27" spans="1:14" ht="12.75">
      <c r="A27" s="139" t="s">
        <v>161</v>
      </c>
      <c r="B27" s="223"/>
      <c r="C27" s="223"/>
      <c r="D27" s="223"/>
      <c r="E27" s="223"/>
      <c r="F27" s="224"/>
      <c r="G27" s="224"/>
      <c r="H27" s="224"/>
      <c r="I27" s="224"/>
      <c r="J27" s="224"/>
      <c r="K27" s="224"/>
      <c r="L27" s="224"/>
      <c r="M27" s="224"/>
      <c r="N27" s="172">
        <v>2396.32</v>
      </c>
    </row>
    <row r="28" spans="1:14" ht="12.75">
      <c r="A28" s="139" t="s">
        <v>162</v>
      </c>
      <c r="B28" s="223"/>
      <c r="C28" s="223"/>
      <c r="D28" s="223"/>
      <c r="E28" s="223"/>
      <c r="F28" s="224"/>
      <c r="G28" s="224"/>
      <c r="H28" s="224"/>
      <c r="I28" s="224"/>
      <c r="J28" s="224"/>
      <c r="K28" s="224"/>
      <c r="L28" s="224"/>
      <c r="M28" s="224"/>
      <c r="N28" s="172">
        <v>15.5</v>
      </c>
    </row>
    <row r="29" spans="1:14" ht="12.75">
      <c r="A29" s="139" t="s">
        <v>133</v>
      </c>
      <c r="B29" s="223"/>
      <c r="C29" s="223"/>
      <c r="D29" s="223"/>
      <c r="E29" s="223"/>
      <c r="F29" s="224"/>
      <c r="G29" s="224"/>
      <c r="H29" s="224"/>
      <c r="I29" s="224"/>
      <c r="J29" s="224"/>
      <c r="K29" s="224"/>
      <c r="L29" s="224"/>
      <c r="M29" s="224"/>
      <c r="N29" s="172">
        <v>35</v>
      </c>
    </row>
    <row r="30" spans="1:14" ht="12.75">
      <c r="A30" s="139" t="s">
        <v>143</v>
      </c>
      <c r="B30" s="223"/>
      <c r="C30" s="223"/>
      <c r="D30" s="223"/>
      <c r="E30" s="223"/>
      <c r="F30" s="224"/>
      <c r="G30" s="224"/>
      <c r="H30" s="224"/>
      <c r="I30" s="224"/>
      <c r="J30" s="224"/>
      <c r="K30" s="224"/>
      <c r="L30" s="224"/>
      <c r="M30" s="224"/>
      <c r="N30" s="172">
        <v>346.6</v>
      </c>
    </row>
    <row r="31" spans="1:14" ht="12.75">
      <c r="A31" s="139" t="s">
        <v>163</v>
      </c>
      <c r="B31" s="223"/>
      <c r="C31" s="223"/>
      <c r="D31" s="223"/>
      <c r="E31" s="223"/>
      <c r="F31" s="224"/>
      <c r="G31" s="224"/>
      <c r="H31" s="224"/>
      <c r="I31" s="224"/>
      <c r="J31" s="224"/>
      <c r="K31" s="224"/>
      <c r="L31" s="224"/>
      <c r="M31" s="224"/>
      <c r="N31" s="172">
        <v>20</v>
      </c>
    </row>
    <row r="32" spans="1:14" ht="12.75">
      <c r="A32" s="139" t="s">
        <v>164</v>
      </c>
      <c r="B32" s="223"/>
      <c r="C32" s="223"/>
      <c r="D32" s="223"/>
      <c r="E32" s="223"/>
      <c r="F32" s="224"/>
      <c r="G32" s="224"/>
      <c r="H32" s="224"/>
      <c r="I32" s="224"/>
      <c r="J32" s="224"/>
      <c r="K32" s="224"/>
      <c r="L32" s="224"/>
      <c r="M32" s="224"/>
      <c r="N32" s="172">
        <v>202.9</v>
      </c>
    </row>
    <row r="33" spans="1:14" ht="12.75">
      <c r="A33" s="139" t="s">
        <v>165</v>
      </c>
      <c r="B33" s="223"/>
      <c r="C33" s="223"/>
      <c r="D33" s="223"/>
      <c r="E33" s="223"/>
      <c r="F33" s="224"/>
      <c r="G33" s="224"/>
      <c r="H33" s="224"/>
      <c r="I33" s="224"/>
      <c r="J33" s="224"/>
      <c r="K33" s="224"/>
      <c r="L33" s="224"/>
      <c r="M33" s="224"/>
      <c r="N33" s="172">
        <v>748.5</v>
      </c>
    </row>
    <row r="34" spans="1:14" ht="12.75">
      <c r="A34" s="139" t="s">
        <v>166</v>
      </c>
      <c r="B34" s="223"/>
      <c r="C34" s="223"/>
      <c r="D34" s="223"/>
      <c r="E34" s="223"/>
      <c r="F34" s="224"/>
      <c r="G34" s="224"/>
      <c r="H34" s="224"/>
      <c r="I34" s="224"/>
      <c r="J34" s="224"/>
      <c r="K34" s="224"/>
      <c r="L34" s="224"/>
      <c r="M34" s="224"/>
      <c r="N34" s="172">
        <v>290</v>
      </c>
    </row>
    <row r="35" spans="1:14" ht="12.75">
      <c r="A35" s="139" t="s">
        <v>29</v>
      </c>
      <c r="B35" s="223"/>
      <c r="C35" s="223"/>
      <c r="D35" s="223"/>
      <c r="E35" s="223"/>
      <c r="F35" s="224"/>
      <c r="G35" s="224"/>
      <c r="H35" s="224"/>
      <c r="I35" s="224"/>
      <c r="J35" s="224"/>
      <c r="K35" s="224"/>
      <c r="L35" s="224"/>
      <c r="M35" s="224"/>
      <c r="N35" s="172">
        <v>570</v>
      </c>
    </row>
    <row r="36" spans="1:14" ht="12.75">
      <c r="A36" s="139" t="s">
        <v>167</v>
      </c>
      <c r="B36" s="223"/>
      <c r="C36" s="223"/>
      <c r="D36" s="223"/>
      <c r="E36" s="223"/>
      <c r="F36" s="224"/>
      <c r="G36" s="224"/>
      <c r="H36" s="224"/>
      <c r="I36" s="224"/>
      <c r="J36" s="224"/>
      <c r="K36" s="224"/>
      <c r="L36" s="224"/>
      <c r="M36" s="224"/>
      <c r="N36" s="172">
        <v>4947</v>
      </c>
    </row>
    <row r="37" spans="1:14" ht="12.75">
      <c r="A37" s="139" t="s">
        <v>168</v>
      </c>
      <c r="B37" s="224"/>
      <c r="C37" s="223"/>
      <c r="D37" s="223"/>
      <c r="E37" s="223"/>
      <c r="F37" s="224"/>
      <c r="G37" s="224"/>
      <c r="H37" s="224"/>
      <c r="I37" s="224"/>
      <c r="J37" s="224"/>
      <c r="K37" s="224"/>
      <c r="L37" s="224"/>
      <c r="M37" s="224"/>
      <c r="N37" s="172">
        <v>170</v>
      </c>
    </row>
    <row r="38" spans="1:14" ht="12.75">
      <c r="A38" s="139" t="s">
        <v>169</v>
      </c>
      <c r="B38" s="224"/>
      <c r="C38" s="223"/>
      <c r="D38" s="223"/>
      <c r="E38" s="223"/>
      <c r="F38" s="224"/>
      <c r="G38" s="224"/>
      <c r="H38" s="224"/>
      <c r="I38" s="224"/>
      <c r="J38" s="224"/>
      <c r="K38" s="224"/>
      <c r="L38" s="224"/>
      <c r="M38" s="224"/>
      <c r="N38" s="172">
        <v>179</v>
      </c>
    </row>
    <row r="39" spans="1:14" ht="12.75">
      <c r="A39" s="139" t="s">
        <v>170</v>
      </c>
      <c r="B39" s="223"/>
      <c r="C39" s="223"/>
      <c r="D39" s="223"/>
      <c r="E39" s="223"/>
      <c r="F39" s="224"/>
      <c r="G39" s="224"/>
      <c r="H39" s="224"/>
      <c r="I39" s="224"/>
      <c r="J39" s="224"/>
      <c r="K39" s="224"/>
      <c r="L39" s="224"/>
      <c r="M39" s="224"/>
      <c r="N39" s="172">
        <v>125</v>
      </c>
    </row>
    <row r="40" spans="1:14" ht="12.75">
      <c r="A40" s="139" t="s">
        <v>171</v>
      </c>
      <c r="B40" s="224"/>
      <c r="C40" s="223"/>
      <c r="D40" s="223"/>
      <c r="E40" s="223"/>
      <c r="F40" s="224"/>
      <c r="G40" s="224"/>
      <c r="H40" s="224"/>
      <c r="I40" s="224"/>
      <c r="J40" s="224"/>
      <c r="K40" s="224"/>
      <c r="L40" s="224"/>
      <c r="M40" s="224"/>
      <c r="N40" s="172">
        <v>7.5</v>
      </c>
    </row>
    <row r="41" spans="1:14" ht="12.75">
      <c r="A41" s="139" t="s">
        <v>172</v>
      </c>
      <c r="B41" s="224"/>
      <c r="C41" s="223"/>
      <c r="D41" s="223"/>
      <c r="E41" s="223"/>
      <c r="F41" s="224"/>
      <c r="G41" s="224"/>
      <c r="H41" s="224"/>
      <c r="I41" s="224"/>
      <c r="J41" s="224"/>
      <c r="K41" s="224"/>
      <c r="L41" s="224"/>
      <c r="M41" s="224"/>
      <c r="N41" s="172">
        <v>1700</v>
      </c>
    </row>
    <row r="42" spans="1:14" ht="12.75">
      <c r="A42" s="139" t="s">
        <v>173</v>
      </c>
      <c r="B42" s="224"/>
      <c r="C42" s="223"/>
      <c r="D42" s="223"/>
      <c r="E42" s="223"/>
      <c r="F42" s="224"/>
      <c r="G42" s="224"/>
      <c r="H42" s="224"/>
      <c r="I42" s="224"/>
      <c r="J42" s="224"/>
      <c r="K42" s="224"/>
      <c r="L42" s="224"/>
      <c r="M42" s="224"/>
      <c r="N42" s="172">
        <v>30.1</v>
      </c>
    </row>
    <row r="43" spans="1:14" ht="12.75">
      <c r="A43" s="139" t="s">
        <v>175</v>
      </c>
      <c r="B43" s="223"/>
      <c r="C43" s="223"/>
      <c r="D43" s="223"/>
      <c r="E43" s="223"/>
      <c r="F43" s="224"/>
      <c r="G43" s="224"/>
      <c r="H43" s="224"/>
      <c r="I43" s="224"/>
      <c r="J43" s="224"/>
      <c r="K43" s="224"/>
      <c r="L43" s="224"/>
      <c r="M43" s="224"/>
      <c r="N43" s="172">
        <v>46.5</v>
      </c>
    </row>
    <row r="44" spans="1:14" ht="12.75">
      <c r="A44" s="139" t="s">
        <v>176</v>
      </c>
      <c r="B44" s="223"/>
      <c r="C44" s="223"/>
      <c r="D44" s="223"/>
      <c r="E44" s="223"/>
      <c r="F44" s="224"/>
      <c r="G44" s="224"/>
      <c r="H44" s="224"/>
      <c r="I44" s="224"/>
      <c r="J44" s="224"/>
      <c r="K44" s="224"/>
      <c r="L44" s="224"/>
      <c r="M44" s="224"/>
      <c r="N44" s="172">
        <v>1750</v>
      </c>
    </row>
    <row r="45" spans="1:14" ht="12.75">
      <c r="A45" s="139" t="s">
        <v>177</v>
      </c>
      <c r="B45" s="223"/>
      <c r="C45" s="223"/>
      <c r="D45" s="223"/>
      <c r="E45" s="223"/>
      <c r="F45" s="224"/>
      <c r="G45" s="224"/>
      <c r="H45" s="224"/>
      <c r="I45" s="224"/>
      <c r="J45" s="224"/>
      <c r="K45" s="224"/>
      <c r="L45" s="224"/>
      <c r="M45" s="224"/>
      <c r="N45" s="172">
        <v>276</v>
      </c>
    </row>
    <row r="46" spans="1:14" ht="12.75">
      <c r="A46" s="139" t="s">
        <v>178</v>
      </c>
      <c r="B46" s="223"/>
      <c r="C46" s="223"/>
      <c r="D46" s="223"/>
      <c r="E46" s="223"/>
      <c r="F46" s="224"/>
      <c r="G46" s="224"/>
      <c r="H46" s="224"/>
      <c r="I46" s="224"/>
      <c r="J46" s="224"/>
      <c r="K46" s="224"/>
      <c r="L46" s="224"/>
      <c r="M46" s="224"/>
      <c r="N46" s="172">
        <v>1007</v>
      </c>
    </row>
    <row r="47" spans="1:14" ht="12.75">
      <c r="A47" s="139" t="s">
        <v>179</v>
      </c>
      <c r="B47" s="223"/>
      <c r="C47" s="223"/>
      <c r="D47" s="223"/>
      <c r="E47" s="223"/>
      <c r="F47" s="224"/>
      <c r="G47" s="224"/>
      <c r="H47" s="224"/>
      <c r="I47" s="224"/>
      <c r="J47" s="224"/>
      <c r="K47" s="224"/>
      <c r="L47" s="224"/>
      <c r="M47" s="224"/>
      <c r="N47" s="172">
        <v>300</v>
      </c>
    </row>
    <row r="48" spans="1:14" ht="12.75">
      <c r="A48" s="139" t="s">
        <v>129</v>
      </c>
      <c r="B48" s="223"/>
      <c r="C48" s="223"/>
      <c r="D48" s="223"/>
      <c r="E48" s="223"/>
      <c r="F48" s="224"/>
      <c r="G48" s="224"/>
      <c r="H48" s="224"/>
      <c r="I48" s="224"/>
      <c r="J48" s="224"/>
      <c r="K48" s="224"/>
      <c r="L48" s="224"/>
      <c r="M48" s="224"/>
      <c r="N48" s="172">
        <v>32</v>
      </c>
    </row>
    <row r="49" spans="1:14" ht="12.75">
      <c r="A49" s="139" t="s">
        <v>180</v>
      </c>
      <c r="B49" s="223"/>
      <c r="C49" s="223"/>
      <c r="D49" s="223"/>
      <c r="E49" s="223"/>
      <c r="F49" s="224"/>
      <c r="G49" s="224"/>
      <c r="H49" s="224"/>
      <c r="I49" s="224"/>
      <c r="J49" s="224"/>
      <c r="K49" s="224"/>
      <c r="L49" s="224"/>
      <c r="M49" s="224"/>
      <c r="N49" s="172">
        <v>300</v>
      </c>
    </row>
    <row r="50" spans="1:14" ht="12.75">
      <c r="A50" s="139" t="s">
        <v>181</v>
      </c>
      <c r="B50" s="223"/>
      <c r="C50" s="223"/>
      <c r="D50" s="223"/>
      <c r="E50" s="223"/>
      <c r="F50" s="224"/>
      <c r="G50" s="224"/>
      <c r="H50" s="224"/>
      <c r="I50" s="224"/>
      <c r="J50" s="224"/>
      <c r="K50" s="224"/>
      <c r="L50" s="224"/>
      <c r="M50" s="224"/>
      <c r="N50" s="172">
        <v>60</v>
      </c>
    </row>
    <row r="51" spans="1:14" ht="12.75">
      <c r="A51" s="139" t="s">
        <v>182</v>
      </c>
      <c r="B51" s="223"/>
      <c r="C51" s="223"/>
      <c r="D51" s="223"/>
      <c r="E51" s="223"/>
      <c r="F51" s="224"/>
      <c r="G51" s="224"/>
      <c r="H51" s="224"/>
      <c r="I51" s="224"/>
      <c r="J51" s="224"/>
      <c r="K51" s="224"/>
      <c r="L51" s="224"/>
      <c r="M51" s="224"/>
      <c r="N51" s="172">
        <v>147.5</v>
      </c>
    </row>
    <row r="52" spans="1:14" ht="12.75">
      <c r="A52" s="139" t="s">
        <v>183</v>
      </c>
      <c r="B52" s="223"/>
      <c r="C52" s="223"/>
      <c r="D52" s="223"/>
      <c r="E52" s="223"/>
      <c r="F52" s="224"/>
      <c r="G52" s="224"/>
      <c r="H52" s="224"/>
      <c r="I52" s="224"/>
      <c r="J52" s="224"/>
      <c r="K52" s="224"/>
      <c r="L52" s="224"/>
      <c r="M52" s="224"/>
      <c r="N52" s="172">
        <v>191.35</v>
      </c>
    </row>
    <row r="53" spans="1:14" ht="12.75">
      <c r="A53" s="139" t="s">
        <v>184</v>
      </c>
      <c r="B53" s="223"/>
      <c r="C53" s="223"/>
      <c r="D53" s="223"/>
      <c r="E53" s="223"/>
      <c r="F53" s="224"/>
      <c r="G53" s="224"/>
      <c r="H53" s="224"/>
      <c r="I53" s="224"/>
      <c r="J53" s="224"/>
      <c r="K53" s="224"/>
      <c r="L53" s="224"/>
      <c r="M53" s="224"/>
      <c r="N53" s="172">
        <v>6.65</v>
      </c>
    </row>
    <row r="54" spans="1:14" ht="12.75">
      <c r="A54" s="139" t="s">
        <v>34</v>
      </c>
      <c r="B54" s="223"/>
      <c r="C54" s="223"/>
      <c r="D54" s="223"/>
      <c r="E54" s="223"/>
      <c r="F54" s="224"/>
      <c r="G54" s="224"/>
      <c r="H54" s="224"/>
      <c r="I54" s="224"/>
      <c r="J54" s="224"/>
      <c r="K54" s="224"/>
      <c r="L54" s="224"/>
      <c r="M54" s="224"/>
      <c r="N54" s="172">
        <v>2910</v>
      </c>
    </row>
    <row r="55" spans="1:14" ht="12.75">
      <c r="A55" s="139" t="s">
        <v>185</v>
      </c>
      <c r="B55" s="223"/>
      <c r="C55" s="223"/>
      <c r="D55" s="223"/>
      <c r="E55" s="223"/>
      <c r="F55" s="224"/>
      <c r="G55" s="224"/>
      <c r="H55" s="224"/>
      <c r="I55" s="224"/>
      <c r="J55" s="224"/>
      <c r="K55" s="224"/>
      <c r="L55" s="224"/>
      <c r="M55" s="224"/>
      <c r="N55" s="172">
        <v>988.1</v>
      </c>
    </row>
    <row r="56" spans="1:14" ht="12.75">
      <c r="A56" s="139" t="s">
        <v>186</v>
      </c>
      <c r="B56" s="223"/>
      <c r="C56" s="223"/>
      <c r="D56" s="223"/>
      <c r="E56" s="223"/>
      <c r="F56" s="224"/>
      <c r="G56" s="224"/>
      <c r="H56" s="224"/>
      <c r="I56" s="224"/>
      <c r="J56" s="224"/>
      <c r="K56" s="224"/>
      <c r="L56" s="224"/>
      <c r="M56" s="224"/>
      <c r="N56" s="172">
        <v>300</v>
      </c>
    </row>
    <row r="57" spans="1:14" ht="12.75">
      <c r="A57" s="139" t="s">
        <v>187</v>
      </c>
      <c r="B57" s="223"/>
      <c r="C57" s="223"/>
      <c r="D57" s="223"/>
      <c r="E57" s="223"/>
      <c r="F57" s="224"/>
      <c r="G57" s="224"/>
      <c r="H57" s="224"/>
      <c r="I57" s="224"/>
      <c r="J57" s="224"/>
      <c r="K57" s="224"/>
      <c r="L57" s="224"/>
      <c r="M57" s="224"/>
      <c r="N57" s="172">
        <v>350</v>
      </c>
    </row>
    <row r="58" spans="1:14" ht="12.75">
      <c r="A58" s="139" t="s">
        <v>188</v>
      </c>
      <c r="B58" s="223"/>
      <c r="C58" s="223"/>
      <c r="D58" s="223"/>
      <c r="E58" s="223"/>
      <c r="F58" s="224"/>
      <c r="G58" s="224"/>
      <c r="H58" s="224"/>
      <c r="I58" s="224"/>
      <c r="J58" s="224"/>
      <c r="K58" s="224"/>
      <c r="L58" s="224"/>
      <c r="M58" s="224"/>
      <c r="N58" s="172">
        <v>97571.82</v>
      </c>
    </row>
    <row r="59" spans="1:14" ht="12.75">
      <c r="A59" s="139" t="s">
        <v>134</v>
      </c>
      <c r="B59" s="223"/>
      <c r="C59" s="223"/>
      <c r="D59" s="223"/>
      <c r="E59" s="223"/>
      <c r="F59" s="224"/>
      <c r="G59" s="224"/>
      <c r="H59" s="224"/>
      <c r="I59" s="224"/>
      <c r="J59" s="224"/>
      <c r="K59" s="224"/>
      <c r="L59" s="224"/>
      <c r="M59" s="224"/>
      <c r="N59" s="172">
        <v>285</v>
      </c>
    </row>
    <row r="60" spans="1:14" ht="12.75">
      <c r="A60" s="139" t="s">
        <v>189</v>
      </c>
      <c r="B60" s="223"/>
      <c r="C60" s="223"/>
      <c r="D60" s="223"/>
      <c r="E60" s="223"/>
      <c r="F60" s="224"/>
      <c r="G60" s="224"/>
      <c r="H60" s="224"/>
      <c r="I60" s="224"/>
      <c r="J60" s="224"/>
      <c r="K60" s="224"/>
      <c r="L60" s="224"/>
      <c r="M60" s="224"/>
      <c r="N60" s="172">
        <v>339</v>
      </c>
    </row>
    <row r="61" spans="1:14" ht="12.75">
      <c r="A61" s="139" t="s">
        <v>190</v>
      </c>
      <c r="B61" s="223"/>
      <c r="C61" s="223"/>
      <c r="D61" s="223"/>
      <c r="E61" s="223"/>
      <c r="F61" s="224"/>
      <c r="G61" s="224"/>
      <c r="H61" s="224"/>
      <c r="I61" s="224"/>
      <c r="J61" s="224"/>
      <c r="K61" s="224"/>
      <c r="L61" s="224"/>
      <c r="M61" s="224"/>
      <c r="N61" s="172">
        <v>7362.09</v>
      </c>
    </row>
    <row r="62" spans="1:14" ht="12.75">
      <c r="A62" s="139" t="s">
        <v>191</v>
      </c>
      <c r="B62" s="223"/>
      <c r="C62" s="223"/>
      <c r="D62" s="223"/>
      <c r="E62" s="223"/>
      <c r="F62" s="224"/>
      <c r="G62" s="224"/>
      <c r="H62" s="224"/>
      <c r="I62" s="224"/>
      <c r="J62" s="224"/>
      <c r="K62" s="224"/>
      <c r="L62" s="224"/>
      <c r="M62" s="224"/>
      <c r="N62" s="172">
        <v>15</v>
      </c>
    </row>
    <row r="63" spans="1:14" ht="12.75">
      <c r="A63" s="139" t="s">
        <v>192</v>
      </c>
      <c r="B63" s="223"/>
      <c r="C63" s="223"/>
      <c r="D63" s="223"/>
      <c r="E63" s="223"/>
      <c r="F63" s="224"/>
      <c r="G63" s="224"/>
      <c r="H63" s="224"/>
      <c r="I63" s="224"/>
      <c r="J63" s="224"/>
      <c r="K63" s="224"/>
      <c r="L63" s="224"/>
      <c r="M63" s="224"/>
      <c r="N63" s="172">
        <v>15</v>
      </c>
    </row>
    <row r="64" spans="1:14" ht="12.75">
      <c r="A64" s="139" t="s">
        <v>193</v>
      </c>
      <c r="B64" s="223"/>
      <c r="C64" s="223"/>
      <c r="D64" s="223"/>
      <c r="E64" s="223"/>
      <c r="F64" s="224"/>
      <c r="G64" s="224"/>
      <c r="H64" s="224"/>
      <c r="I64" s="224"/>
      <c r="J64" s="224"/>
      <c r="K64" s="224"/>
      <c r="L64" s="224"/>
      <c r="M64" s="224"/>
      <c r="N64" s="172">
        <v>15</v>
      </c>
    </row>
    <row r="65" spans="1:14" ht="12.75">
      <c r="A65" s="139" t="s">
        <v>194</v>
      </c>
      <c r="B65" s="223"/>
      <c r="C65" s="223"/>
      <c r="D65" s="223"/>
      <c r="E65" s="223"/>
      <c r="F65" s="224"/>
      <c r="G65" s="224"/>
      <c r="H65" s="224"/>
      <c r="I65" s="224"/>
      <c r="J65" s="224"/>
      <c r="K65" s="224"/>
      <c r="L65" s="224"/>
      <c r="M65" s="224"/>
      <c r="N65" s="172">
        <v>108.63</v>
      </c>
    </row>
    <row r="66" spans="1:14" ht="12.75">
      <c r="A66" s="139" t="s">
        <v>195</v>
      </c>
      <c r="B66" s="223"/>
      <c r="C66" s="223"/>
      <c r="D66" s="223"/>
      <c r="E66" s="223"/>
      <c r="F66" s="224"/>
      <c r="G66" s="224"/>
      <c r="H66" s="224"/>
      <c r="I66" s="224"/>
      <c r="J66" s="224"/>
      <c r="K66" s="224"/>
      <c r="L66" s="224"/>
      <c r="M66" s="224"/>
      <c r="N66" s="172">
        <v>33.1</v>
      </c>
    </row>
    <row r="67" spans="1:14" ht="12.75">
      <c r="A67" s="139" t="s">
        <v>196</v>
      </c>
      <c r="B67" s="223"/>
      <c r="C67" s="223"/>
      <c r="D67" s="223"/>
      <c r="E67" s="223"/>
      <c r="F67" s="224"/>
      <c r="G67" s="224"/>
      <c r="H67" s="224"/>
      <c r="I67" s="224"/>
      <c r="J67" s="224"/>
      <c r="K67" s="224"/>
      <c r="L67" s="224"/>
      <c r="M67" s="224"/>
      <c r="N67" s="172">
        <v>370</v>
      </c>
    </row>
    <row r="68" spans="1:14" ht="12.75">
      <c r="A68" s="139" t="s">
        <v>197</v>
      </c>
      <c r="B68" s="223"/>
      <c r="C68" s="223"/>
      <c r="D68" s="223"/>
      <c r="E68" s="223"/>
      <c r="F68" s="224"/>
      <c r="G68" s="224"/>
      <c r="H68" s="224"/>
      <c r="I68" s="224"/>
      <c r="J68" s="224"/>
      <c r="K68" s="224"/>
      <c r="L68" s="224"/>
      <c r="M68" s="224"/>
      <c r="N68" s="172">
        <v>933.3</v>
      </c>
    </row>
    <row r="69" spans="1:14" ht="12.75">
      <c r="A69" s="139" t="s">
        <v>198</v>
      </c>
      <c r="B69" s="223"/>
      <c r="C69" s="223"/>
      <c r="D69" s="223"/>
      <c r="E69" s="223"/>
      <c r="F69" s="224"/>
      <c r="G69" s="224"/>
      <c r="H69" s="224"/>
      <c r="I69" s="224"/>
      <c r="J69" s="224"/>
      <c r="K69" s="224"/>
      <c r="L69" s="224"/>
      <c r="M69" s="224"/>
      <c r="N69" s="172">
        <v>42</v>
      </c>
    </row>
    <row r="70" spans="1:14" ht="12.75">
      <c r="A70" s="139" t="s">
        <v>199</v>
      </c>
      <c r="B70" s="223"/>
      <c r="C70" s="223"/>
      <c r="D70" s="223"/>
      <c r="E70" s="223"/>
      <c r="F70" s="224"/>
      <c r="G70" s="224"/>
      <c r="H70" s="224"/>
      <c r="I70" s="224"/>
      <c r="J70" s="224"/>
      <c r="K70" s="224"/>
      <c r="L70" s="224"/>
      <c r="M70" s="224"/>
      <c r="N70" s="172">
        <v>85.33</v>
      </c>
    </row>
    <row r="71" spans="1:14" ht="12.75">
      <c r="A71" s="139" t="s">
        <v>30</v>
      </c>
      <c r="B71" s="223"/>
      <c r="C71" s="223"/>
      <c r="D71" s="223"/>
      <c r="E71" s="223"/>
      <c r="F71" s="224"/>
      <c r="G71" s="224"/>
      <c r="H71" s="224"/>
      <c r="I71" s="224"/>
      <c r="J71" s="224"/>
      <c r="K71" s="224"/>
      <c r="L71" s="224"/>
      <c r="M71" s="224"/>
      <c r="N71" s="172">
        <v>13977.6</v>
      </c>
    </row>
    <row r="72" spans="1:14" ht="12.75">
      <c r="A72" s="139" t="s">
        <v>200</v>
      </c>
      <c r="B72" s="223"/>
      <c r="C72" s="223"/>
      <c r="D72" s="223"/>
      <c r="E72" s="223"/>
      <c r="F72" s="224"/>
      <c r="G72" s="224"/>
      <c r="H72" s="224"/>
      <c r="I72" s="224"/>
      <c r="J72" s="224"/>
      <c r="K72" s="224"/>
      <c r="L72" s="224"/>
      <c r="M72" s="224"/>
      <c r="N72" s="172">
        <v>260</v>
      </c>
    </row>
    <row r="73" spans="1:14" ht="12.75">
      <c r="A73" s="139" t="s">
        <v>201</v>
      </c>
      <c r="B73" s="223"/>
      <c r="C73" s="223"/>
      <c r="D73" s="223"/>
      <c r="E73" s="223"/>
      <c r="F73" s="224"/>
      <c r="G73" s="224"/>
      <c r="H73" s="224"/>
      <c r="I73" s="224"/>
      <c r="J73" s="224"/>
      <c r="K73" s="224"/>
      <c r="L73" s="224"/>
      <c r="M73" s="224"/>
      <c r="N73" s="172">
        <v>265</v>
      </c>
    </row>
    <row r="74" spans="1:14" ht="12.75">
      <c r="A74" s="139" t="s">
        <v>202</v>
      </c>
      <c r="B74" s="223"/>
      <c r="C74" s="223"/>
      <c r="D74" s="223"/>
      <c r="E74" s="223"/>
      <c r="F74" s="224"/>
      <c r="G74" s="224"/>
      <c r="H74" s="224"/>
      <c r="I74" s="224"/>
      <c r="J74" s="224"/>
      <c r="K74" s="224"/>
      <c r="L74" s="224"/>
      <c r="M74" s="224"/>
      <c r="N74" s="172">
        <v>8.66</v>
      </c>
    </row>
    <row r="75" spans="1:14" ht="12.75">
      <c r="A75" s="139" t="s">
        <v>203</v>
      </c>
      <c r="B75" s="223"/>
      <c r="C75" s="223"/>
      <c r="D75" s="223"/>
      <c r="E75" s="223"/>
      <c r="F75" s="224"/>
      <c r="G75" s="224"/>
      <c r="H75" s="224"/>
      <c r="I75" s="224"/>
      <c r="J75" s="224"/>
      <c r="K75" s="224"/>
      <c r="L75" s="224"/>
      <c r="M75" s="224"/>
      <c r="N75" s="172">
        <v>444.51</v>
      </c>
    </row>
    <row r="76" spans="1:14" ht="12.75">
      <c r="A76" s="139" t="s">
        <v>204</v>
      </c>
      <c r="B76" s="223"/>
      <c r="C76" s="223"/>
      <c r="D76" s="223"/>
      <c r="E76" s="223"/>
      <c r="F76" s="224"/>
      <c r="G76" s="224"/>
      <c r="H76" s="224"/>
      <c r="I76" s="224"/>
      <c r="J76" s="224"/>
      <c r="K76" s="224"/>
      <c r="L76" s="224"/>
      <c r="M76" s="224"/>
      <c r="N76" s="172">
        <v>118</v>
      </c>
    </row>
    <row r="77" spans="1:14" ht="12.75">
      <c r="A77" s="139" t="s">
        <v>205</v>
      </c>
      <c r="B77" s="223"/>
      <c r="C77" s="223"/>
      <c r="D77" s="223"/>
      <c r="E77" s="223"/>
      <c r="F77" s="224"/>
      <c r="G77" s="224"/>
      <c r="H77" s="224"/>
      <c r="I77" s="224"/>
      <c r="J77" s="224"/>
      <c r="K77" s="224"/>
      <c r="L77" s="224"/>
      <c r="M77" s="224"/>
      <c r="N77" s="172">
        <v>608.98</v>
      </c>
    </row>
    <row r="78" spans="1:14" ht="12.75">
      <c r="A78" s="139" t="s">
        <v>206</v>
      </c>
      <c r="B78" s="223"/>
      <c r="C78" s="223"/>
      <c r="D78" s="223"/>
      <c r="E78" s="223"/>
      <c r="F78" s="224"/>
      <c r="G78" s="224"/>
      <c r="H78" s="224"/>
      <c r="I78" s="224"/>
      <c r="J78" s="224"/>
      <c r="K78" s="224"/>
      <c r="L78" s="224"/>
      <c r="M78" s="224"/>
      <c r="N78" s="172">
        <v>248</v>
      </c>
    </row>
    <row r="79" spans="1:14" ht="12.75">
      <c r="A79" s="139" t="s">
        <v>207</v>
      </c>
      <c r="B79" s="223"/>
      <c r="C79" s="223"/>
      <c r="D79" s="223"/>
      <c r="E79" s="223"/>
      <c r="F79" s="224"/>
      <c r="G79" s="224"/>
      <c r="H79" s="224"/>
      <c r="I79" s="224"/>
      <c r="J79" s="224"/>
      <c r="K79" s="224"/>
      <c r="L79" s="224"/>
      <c r="M79" s="224"/>
      <c r="N79" s="172">
        <v>114.92</v>
      </c>
    </row>
    <row r="80" spans="1:14" ht="12.75">
      <c r="A80" s="139" t="s">
        <v>126</v>
      </c>
      <c r="B80" s="223"/>
      <c r="C80" s="223"/>
      <c r="D80" s="223"/>
      <c r="E80" s="223"/>
      <c r="F80" s="224"/>
      <c r="G80" s="224"/>
      <c r="H80" s="224"/>
      <c r="I80" s="224"/>
      <c r="J80" s="224"/>
      <c r="K80" s="224"/>
      <c r="L80" s="224"/>
      <c r="M80" s="224"/>
      <c r="N80" s="172">
        <v>100.9</v>
      </c>
    </row>
    <row r="81" spans="1:14" ht="12.75">
      <c r="A81" s="139" t="s">
        <v>208</v>
      </c>
      <c r="B81" s="223"/>
      <c r="C81" s="223"/>
      <c r="D81" s="223"/>
      <c r="E81" s="223"/>
      <c r="F81" s="224"/>
      <c r="G81" s="224"/>
      <c r="H81" s="224"/>
      <c r="I81" s="224"/>
      <c r="J81" s="224"/>
      <c r="K81" s="224"/>
      <c r="L81" s="224"/>
      <c r="M81" s="224"/>
      <c r="N81" s="172">
        <v>480</v>
      </c>
    </row>
    <row r="82" spans="1:14" ht="12.75">
      <c r="A82" s="139" t="s">
        <v>209</v>
      </c>
      <c r="B82" s="223"/>
      <c r="C82" s="223"/>
      <c r="D82" s="223"/>
      <c r="E82" s="223"/>
      <c r="F82" s="224"/>
      <c r="G82" s="224"/>
      <c r="H82" s="224"/>
      <c r="I82" s="224"/>
      <c r="J82" s="224"/>
      <c r="K82" s="224"/>
      <c r="L82" s="224"/>
      <c r="M82" s="224"/>
      <c r="N82" s="172">
        <v>815</v>
      </c>
    </row>
    <row r="83" spans="1:14" ht="12.75">
      <c r="A83" s="139" t="s">
        <v>210</v>
      </c>
      <c r="B83" s="223"/>
      <c r="C83" s="223"/>
      <c r="D83" s="223"/>
      <c r="E83" s="223"/>
      <c r="F83" s="224"/>
      <c r="G83" s="224"/>
      <c r="H83" s="224"/>
      <c r="I83" s="224"/>
      <c r="J83" s="224"/>
      <c r="K83" s="224"/>
      <c r="L83" s="224"/>
      <c r="M83" s="224"/>
      <c r="N83" s="172">
        <v>425</v>
      </c>
    </row>
    <row r="84" spans="1:14" ht="12.75">
      <c r="A84" s="139" t="s">
        <v>211</v>
      </c>
      <c r="B84" s="223"/>
      <c r="C84" s="223"/>
      <c r="D84" s="223"/>
      <c r="E84" s="223"/>
      <c r="F84" s="224"/>
      <c r="G84" s="224"/>
      <c r="H84" s="224"/>
      <c r="I84" s="224"/>
      <c r="J84" s="224"/>
      <c r="K84" s="224"/>
      <c r="L84" s="224"/>
      <c r="M84" s="224"/>
      <c r="N84" s="172">
        <v>15600</v>
      </c>
    </row>
    <row r="85" spans="1:14" ht="12.75">
      <c r="A85" s="139" t="s">
        <v>212</v>
      </c>
      <c r="B85" s="223"/>
      <c r="C85" s="223"/>
      <c r="D85" s="223"/>
      <c r="E85" s="223"/>
      <c r="F85" s="224"/>
      <c r="G85" s="224"/>
      <c r="H85" s="224"/>
      <c r="I85" s="224"/>
      <c r="J85" s="224"/>
      <c r="K85" s="224"/>
      <c r="L85" s="224"/>
      <c r="M85" s="224"/>
      <c r="N85" s="172">
        <v>5</v>
      </c>
    </row>
    <row r="86" spans="1:14" ht="12.75">
      <c r="A86" s="139" t="s">
        <v>87</v>
      </c>
      <c r="B86" s="223"/>
      <c r="C86" s="223"/>
      <c r="D86" s="223"/>
      <c r="E86" s="223"/>
      <c r="F86" s="224"/>
      <c r="G86" s="224"/>
      <c r="H86" s="224"/>
      <c r="I86" s="224"/>
      <c r="J86" s="224"/>
      <c r="K86" s="224"/>
      <c r="L86" s="224"/>
      <c r="M86" s="224"/>
      <c r="N86" s="172">
        <v>7017</v>
      </c>
    </row>
    <row r="87" spans="1:14" ht="12.75">
      <c r="A87" s="139" t="s">
        <v>213</v>
      </c>
      <c r="B87" s="223"/>
      <c r="C87" s="223"/>
      <c r="D87" s="223"/>
      <c r="E87" s="223"/>
      <c r="F87" s="224"/>
      <c r="G87" s="224"/>
      <c r="H87" s="224"/>
      <c r="I87" s="224"/>
      <c r="J87" s="224"/>
      <c r="K87" s="224"/>
      <c r="L87" s="224"/>
      <c r="M87" s="224"/>
      <c r="N87" s="172">
        <v>195</v>
      </c>
    </row>
    <row r="88" spans="1:14" ht="12.75">
      <c r="A88" s="139" t="s">
        <v>214</v>
      </c>
      <c r="B88" s="223"/>
      <c r="C88" s="223"/>
      <c r="D88" s="223"/>
      <c r="E88" s="223"/>
      <c r="F88" s="224"/>
      <c r="G88" s="224"/>
      <c r="H88" s="224"/>
      <c r="I88" s="224"/>
      <c r="J88" s="224"/>
      <c r="K88" s="224"/>
      <c r="L88" s="224"/>
      <c r="M88" s="224"/>
      <c r="N88" s="172">
        <v>52.72</v>
      </c>
    </row>
    <row r="89" spans="1:14" ht="12.75">
      <c r="A89" s="139" t="s">
        <v>215</v>
      </c>
      <c r="B89" s="223"/>
      <c r="C89" s="223"/>
      <c r="D89" s="223"/>
      <c r="E89" s="223"/>
      <c r="F89" s="224"/>
      <c r="G89" s="224"/>
      <c r="H89" s="224"/>
      <c r="I89" s="224"/>
      <c r="J89" s="224"/>
      <c r="K89" s="224"/>
      <c r="L89" s="224"/>
      <c r="M89" s="224"/>
      <c r="N89" s="172">
        <v>278.46</v>
      </c>
    </row>
    <row r="90" spans="1:14" ht="12.75">
      <c r="A90" s="139" t="s">
        <v>216</v>
      </c>
      <c r="B90" s="223"/>
      <c r="C90" s="223"/>
      <c r="D90" s="223"/>
      <c r="E90" s="223"/>
      <c r="F90" s="224"/>
      <c r="G90" s="224"/>
      <c r="H90" s="224"/>
      <c r="I90" s="224"/>
      <c r="J90" s="224"/>
      <c r="K90" s="224"/>
      <c r="L90" s="224"/>
      <c r="M90" s="224"/>
      <c r="N90" s="172">
        <v>56295.31</v>
      </c>
    </row>
    <row r="91" spans="1:14" ht="12.75">
      <c r="A91" s="139" t="s">
        <v>217</v>
      </c>
      <c r="B91" s="223"/>
      <c r="C91" s="223"/>
      <c r="D91" s="223"/>
      <c r="E91" s="223"/>
      <c r="F91" s="224"/>
      <c r="G91" s="224"/>
      <c r="H91" s="224"/>
      <c r="I91" s="224"/>
      <c r="J91" s="224"/>
      <c r="K91" s="224"/>
      <c r="L91" s="224"/>
      <c r="M91" s="224"/>
      <c r="N91" s="172">
        <v>305982.12</v>
      </c>
    </row>
    <row r="92" spans="1:14" ht="12.75">
      <c r="A92" s="139" t="s">
        <v>218</v>
      </c>
      <c r="B92" s="223"/>
      <c r="C92" s="223"/>
      <c r="D92" s="223"/>
      <c r="E92" s="223"/>
      <c r="F92" s="224"/>
      <c r="G92" s="224"/>
      <c r="H92" s="224"/>
      <c r="I92" s="224"/>
      <c r="J92" s="224"/>
      <c r="K92" s="224"/>
      <c r="L92" s="224"/>
      <c r="M92" s="224"/>
      <c r="N92" s="172">
        <v>515.2</v>
      </c>
    </row>
    <row r="93" spans="1:14" ht="12.75">
      <c r="A93" s="139" t="s">
        <v>219</v>
      </c>
      <c r="B93" s="223"/>
      <c r="C93" s="223"/>
      <c r="D93" s="223"/>
      <c r="E93" s="223"/>
      <c r="F93" s="224"/>
      <c r="G93" s="224"/>
      <c r="H93" s="224"/>
      <c r="I93" s="224"/>
      <c r="J93" s="224"/>
      <c r="K93" s="224"/>
      <c r="L93" s="224"/>
      <c r="M93" s="224"/>
      <c r="N93" s="172">
        <v>16.9</v>
      </c>
    </row>
    <row r="94" spans="1:14" ht="12.75">
      <c r="A94" s="139" t="s">
        <v>220</v>
      </c>
      <c r="B94" s="223"/>
      <c r="C94" s="223"/>
      <c r="D94" s="223"/>
      <c r="E94" s="223"/>
      <c r="F94" s="224"/>
      <c r="G94" s="224"/>
      <c r="H94" s="224"/>
      <c r="I94" s="224"/>
      <c r="J94" s="224"/>
      <c r="K94" s="224"/>
      <c r="L94" s="224"/>
      <c r="M94" s="224"/>
      <c r="N94" s="172">
        <v>282.4</v>
      </c>
    </row>
    <row r="95" spans="1:14" ht="12.75">
      <c r="A95" s="139" t="s">
        <v>221</v>
      </c>
      <c r="B95" s="223"/>
      <c r="C95" s="223"/>
      <c r="D95" s="223"/>
      <c r="E95" s="223"/>
      <c r="F95" s="224"/>
      <c r="G95" s="224"/>
      <c r="H95" s="224"/>
      <c r="I95" s="224"/>
      <c r="J95" s="224"/>
      <c r="K95" s="224"/>
      <c r="L95" s="224"/>
      <c r="M95" s="224"/>
      <c r="N95" s="172">
        <v>8.62</v>
      </c>
    </row>
    <row r="96" spans="1:14" ht="12.75">
      <c r="A96" s="139" t="s">
        <v>222</v>
      </c>
      <c r="B96" s="223"/>
      <c r="C96" s="223"/>
      <c r="D96" s="223"/>
      <c r="E96" s="223"/>
      <c r="F96" s="224"/>
      <c r="G96" s="224"/>
      <c r="H96" s="224"/>
      <c r="I96" s="224"/>
      <c r="J96" s="224"/>
      <c r="K96" s="224"/>
      <c r="L96" s="224"/>
      <c r="M96" s="224"/>
      <c r="N96" s="172">
        <v>18662.95</v>
      </c>
    </row>
    <row r="97" spans="1:14" ht="12.75">
      <c r="A97" s="139" t="s">
        <v>223</v>
      </c>
      <c r="B97" s="223"/>
      <c r="C97" s="223"/>
      <c r="D97" s="223"/>
      <c r="E97" s="223"/>
      <c r="F97" s="224"/>
      <c r="G97" s="224"/>
      <c r="H97" s="224"/>
      <c r="I97" s="224"/>
      <c r="J97" s="224"/>
      <c r="K97" s="224"/>
      <c r="L97" s="224"/>
      <c r="M97" s="224"/>
      <c r="N97" s="172">
        <v>1500</v>
      </c>
    </row>
    <row r="98" spans="1:14" ht="12.75">
      <c r="A98" s="139" t="s">
        <v>63</v>
      </c>
      <c r="B98" s="223"/>
      <c r="C98" s="223"/>
      <c r="D98" s="223"/>
      <c r="E98" s="223"/>
      <c r="F98" s="224"/>
      <c r="G98" s="224"/>
      <c r="H98" s="224"/>
      <c r="I98" s="224"/>
      <c r="J98" s="224"/>
      <c r="K98" s="224"/>
      <c r="L98" s="224"/>
      <c r="M98" s="224"/>
      <c r="N98" s="172">
        <v>1428</v>
      </c>
    </row>
    <row r="99" spans="1:14" ht="12.75">
      <c r="A99" s="139" t="s">
        <v>83</v>
      </c>
      <c r="B99" s="223"/>
      <c r="C99" s="223"/>
      <c r="D99" s="223"/>
      <c r="E99" s="223"/>
      <c r="F99" s="224"/>
      <c r="G99" s="224"/>
      <c r="H99" s="224"/>
      <c r="I99" s="224"/>
      <c r="J99" s="224"/>
      <c r="K99" s="224"/>
      <c r="L99" s="224"/>
      <c r="M99" s="224"/>
      <c r="N99" s="172">
        <v>1360</v>
      </c>
    </row>
    <row r="100" spans="1:14" ht="12.75">
      <c r="A100" s="139" t="s">
        <v>224</v>
      </c>
      <c r="B100" s="223"/>
      <c r="C100" s="223"/>
      <c r="D100" s="223"/>
      <c r="E100" s="223"/>
      <c r="F100" s="224"/>
      <c r="G100" s="224"/>
      <c r="H100" s="224"/>
      <c r="I100" s="224"/>
      <c r="J100" s="224"/>
      <c r="K100" s="224"/>
      <c r="L100" s="224"/>
      <c r="M100" s="224"/>
      <c r="N100" s="172">
        <v>67.2</v>
      </c>
    </row>
    <row r="101" spans="1:14" ht="12.75">
      <c r="A101" s="139" t="s">
        <v>225</v>
      </c>
      <c r="B101" s="223"/>
      <c r="C101" s="223"/>
      <c r="D101" s="223"/>
      <c r="E101" s="223"/>
      <c r="F101" s="224"/>
      <c r="G101" s="224"/>
      <c r="H101" s="224"/>
      <c r="I101" s="224"/>
      <c r="J101" s="224"/>
      <c r="K101" s="224"/>
      <c r="L101" s="224"/>
      <c r="M101" s="224"/>
      <c r="N101" s="172">
        <v>20</v>
      </c>
    </row>
    <row r="102" spans="1:14" ht="12.75">
      <c r="A102" s="139" t="s">
        <v>226</v>
      </c>
      <c r="B102" s="223"/>
      <c r="C102" s="223"/>
      <c r="D102" s="223"/>
      <c r="E102" s="223"/>
      <c r="F102" s="224"/>
      <c r="G102" s="224"/>
      <c r="H102" s="224"/>
      <c r="I102" s="224"/>
      <c r="J102" s="224"/>
      <c r="K102" s="224"/>
      <c r="L102" s="224"/>
      <c r="M102" s="224"/>
      <c r="N102" s="172">
        <v>119.4</v>
      </c>
    </row>
    <row r="103" spans="1:14" ht="12.75">
      <c r="A103" s="139" t="s">
        <v>230</v>
      </c>
      <c r="B103" s="223"/>
      <c r="C103" s="223"/>
      <c r="D103" s="223"/>
      <c r="E103" s="223"/>
      <c r="F103" s="224"/>
      <c r="G103" s="224"/>
      <c r="H103" s="224"/>
      <c r="I103" s="224"/>
      <c r="J103" s="224"/>
      <c r="K103" s="224"/>
      <c r="L103" s="224"/>
      <c r="M103" s="224"/>
      <c r="N103" s="172">
        <v>250</v>
      </c>
    </row>
    <row r="104" spans="1:14" ht="12.75">
      <c r="A104" s="139" t="s">
        <v>227</v>
      </c>
      <c r="B104" s="223"/>
      <c r="C104" s="223"/>
      <c r="D104" s="223"/>
      <c r="E104" s="223"/>
      <c r="F104" s="224"/>
      <c r="G104" s="224"/>
      <c r="H104" s="224"/>
      <c r="I104" s="224"/>
      <c r="J104" s="224"/>
      <c r="K104" s="224"/>
      <c r="L104" s="224"/>
      <c r="M104" s="224"/>
      <c r="N104" s="172">
        <v>135</v>
      </c>
    </row>
    <row r="105" spans="1:14" ht="12.75">
      <c r="A105" s="139" t="s">
        <v>228</v>
      </c>
      <c r="B105" s="223"/>
      <c r="C105" s="223"/>
      <c r="D105" s="223"/>
      <c r="E105" s="223"/>
      <c r="F105" s="224"/>
      <c r="G105" s="224"/>
      <c r="H105" s="224"/>
      <c r="I105" s="224"/>
      <c r="J105" s="224"/>
      <c r="K105" s="224"/>
      <c r="L105" s="224"/>
      <c r="M105" s="224"/>
      <c r="N105" s="172">
        <v>17.5</v>
      </c>
    </row>
    <row r="106" spans="1:14" ht="12.75">
      <c r="A106" s="139" t="s">
        <v>229</v>
      </c>
      <c r="B106" s="223"/>
      <c r="C106" s="223"/>
      <c r="D106" s="223"/>
      <c r="E106" s="223"/>
      <c r="F106" s="224"/>
      <c r="G106" s="224"/>
      <c r="H106" s="224"/>
      <c r="I106" s="224"/>
      <c r="J106" s="224"/>
      <c r="K106" s="224"/>
      <c r="L106" s="224"/>
      <c r="M106" s="224"/>
      <c r="N106" s="172">
        <v>5517</v>
      </c>
    </row>
    <row r="107" spans="1:14" ht="12.75">
      <c r="A107" s="242" t="s">
        <v>231</v>
      </c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38">
        <v>143.67</v>
      </c>
    </row>
    <row r="108" spans="1:14" ht="12.75">
      <c r="A108" s="242" t="s">
        <v>116</v>
      </c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38">
        <v>164.11</v>
      </c>
    </row>
    <row r="109" spans="1:14" ht="12.75">
      <c r="A109" s="242" t="s">
        <v>232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38">
        <v>7604.86</v>
      </c>
    </row>
    <row r="110" spans="1:14" ht="12.75">
      <c r="A110" s="242" t="s">
        <v>233</v>
      </c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38">
        <v>36.3</v>
      </c>
    </row>
    <row r="111" spans="1:14" ht="12.75">
      <c r="A111" s="242" t="s">
        <v>234</v>
      </c>
      <c r="B111" s="243"/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38">
        <v>98</v>
      </c>
    </row>
    <row r="112" spans="1:14" ht="13.5" thickBot="1">
      <c r="A112" s="244" t="s">
        <v>235</v>
      </c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6">
        <v>6383.39</v>
      </c>
    </row>
    <row r="113" spans="1:14" ht="12.75" customHeight="1" thickBot="1" thickTop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2"/>
    </row>
    <row r="114" spans="1:14" ht="13.5" thickTop="1">
      <c r="A114" s="247" t="s">
        <v>136</v>
      </c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248">
        <f>SUM(N4:N6:N7)</f>
        <v>605964.32</v>
      </c>
    </row>
    <row r="115" spans="1:14" ht="13.5" thickBot="1">
      <c r="A115" s="249" t="s">
        <v>135</v>
      </c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50">
        <f>SUM(N8:N112)</f>
        <v>593934.61</v>
      </c>
    </row>
    <row r="116" spans="1:14" ht="14.25" thickBot="1" thickTop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2"/>
    </row>
    <row r="117" spans="1:14" ht="13.5" thickBot="1">
      <c r="A117" s="251" t="s">
        <v>62</v>
      </c>
      <c r="B117" s="234">
        <f>SUM(B4:B7)-SUM(B8:B112)</f>
        <v>0</v>
      </c>
      <c r="C117" s="235">
        <f aca="true" t="shared" si="0" ref="C117:M117">SUM(C4:C7)-SUM(C8:C112)+B117</f>
        <v>0</v>
      </c>
      <c r="D117" s="235">
        <f t="shared" si="0"/>
        <v>0</v>
      </c>
      <c r="E117" s="235">
        <f t="shared" si="0"/>
        <v>0</v>
      </c>
      <c r="F117" s="235">
        <f t="shared" si="0"/>
        <v>0</v>
      </c>
      <c r="G117" s="235">
        <f t="shared" si="0"/>
        <v>0</v>
      </c>
      <c r="H117" s="235">
        <f t="shared" si="0"/>
        <v>0</v>
      </c>
      <c r="I117" s="235">
        <f t="shared" si="0"/>
        <v>0</v>
      </c>
      <c r="J117" s="235">
        <f t="shared" si="0"/>
        <v>0</v>
      </c>
      <c r="K117" s="235">
        <f t="shared" si="0"/>
        <v>0</v>
      </c>
      <c r="L117" s="235">
        <f t="shared" si="0"/>
        <v>0</v>
      </c>
      <c r="M117" s="236">
        <f t="shared" si="0"/>
        <v>0</v>
      </c>
      <c r="N117" s="252">
        <f>SUM(N4:N7)-SUM(N8:N112)</f>
        <v>12029.709999999963</v>
      </c>
    </row>
  </sheetData>
  <mergeCells count="1">
    <mergeCell ref="A1:N1"/>
  </mergeCells>
  <printOptions horizontalCentered="1"/>
  <pageMargins left="0.52" right="0.7874015748031497" top="0.66" bottom="0.61" header="0.36" footer="0.45"/>
  <pageSetup horizontalDpi="300" verticalDpi="300" orientation="portrait" paperSize="9" r:id="rId1"/>
  <ignoredErrors>
    <ignoredError sqref="N1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workbookViewId="0" topLeftCell="A1">
      <selection activeCell="A5" sqref="A5"/>
    </sheetView>
  </sheetViews>
  <sheetFormatPr defaultColWidth="9.140625" defaultRowHeight="12.75"/>
  <cols>
    <col min="1" max="1" width="58.57421875" style="0" customWidth="1"/>
    <col min="2" max="2" width="1.421875" style="0" customWidth="1"/>
    <col min="3" max="4" width="1.7109375" style="0" customWidth="1"/>
    <col min="5" max="6" width="1.57421875" style="0" customWidth="1"/>
    <col min="7" max="7" width="1.421875" style="0" customWidth="1"/>
    <col min="8" max="10" width="1.28515625" style="0" customWidth="1"/>
    <col min="11" max="11" width="1.1484375" style="0" customWidth="1"/>
    <col min="12" max="13" width="1.28515625" style="0" customWidth="1"/>
    <col min="14" max="14" width="17.28125" style="9" bestFit="1" customWidth="1"/>
    <col min="15" max="15" width="8.7109375" style="0" customWidth="1"/>
  </cols>
  <sheetData>
    <row r="1" spans="1:14" ht="20.25">
      <c r="A1" s="312" t="s">
        <v>137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5" ht="6.75" customHeight="1" thickBot="1">
      <c r="A2" s="1"/>
      <c r="B2" s="1"/>
      <c r="C2" s="1"/>
      <c r="D2" s="1"/>
      <c r="E2" s="1"/>
    </row>
    <row r="3" spans="1:14" ht="17.25" thickBot="1" thickTop="1">
      <c r="A3" s="3" t="s">
        <v>81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4" t="s">
        <v>55</v>
      </c>
      <c r="I3" s="4" t="s">
        <v>56</v>
      </c>
      <c r="J3" s="4" t="s">
        <v>57</v>
      </c>
      <c r="K3" s="4" t="s">
        <v>58</v>
      </c>
      <c r="L3" s="4" t="s">
        <v>59</v>
      </c>
      <c r="M3" s="4" t="s">
        <v>60</v>
      </c>
      <c r="N3" s="5" t="s">
        <v>61</v>
      </c>
    </row>
    <row r="4" spans="1:14" ht="13.5" thickTop="1">
      <c r="A4" s="129" t="s">
        <v>138</v>
      </c>
      <c r="B4" s="220"/>
      <c r="C4" s="220"/>
      <c r="D4" s="220"/>
      <c r="E4" s="220"/>
      <c r="F4" s="221"/>
      <c r="G4" s="221"/>
      <c r="H4" s="221"/>
      <c r="I4" s="221"/>
      <c r="J4" s="221"/>
      <c r="K4" s="221"/>
      <c r="L4" s="221"/>
      <c r="M4" s="221"/>
      <c r="N4" s="171">
        <v>12029.71</v>
      </c>
    </row>
    <row r="5" spans="1:14" ht="12.75">
      <c r="A5" s="134" t="s">
        <v>76</v>
      </c>
      <c r="B5" s="223"/>
      <c r="C5" s="223"/>
      <c r="D5" s="223"/>
      <c r="E5" s="223"/>
      <c r="F5" s="224"/>
      <c r="G5" s="224"/>
      <c r="H5" s="224"/>
      <c r="I5" s="224"/>
      <c r="J5" s="224"/>
      <c r="K5" s="224"/>
      <c r="L5" s="224"/>
      <c r="M5" s="224"/>
      <c r="N5" s="238">
        <f>SUM(B5:M5)</f>
        <v>0</v>
      </c>
    </row>
    <row r="6" spans="1:14" ht="12.75">
      <c r="A6" s="134" t="s">
        <v>145</v>
      </c>
      <c r="B6" s="223"/>
      <c r="C6" s="223"/>
      <c r="D6" s="223"/>
      <c r="E6" s="223"/>
      <c r="F6" s="224"/>
      <c r="G6" s="224"/>
      <c r="H6" s="224"/>
      <c r="I6" s="224"/>
      <c r="J6" s="224"/>
      <c r="K6" s="224"/>
      <c r="L6" s="224"/>
      <c r="M6" s="224"/>
      <c r="N6" s="172">
        <v>1161.42</v>
      </c>
    </row>
    <row r="7" spans="1:14" ht="12.75">
      <c r="A7" s="134" t="s">
        <v>74</v>
      </c>
      <c r="B7" s="223"/>
      <c r="C7" s="223"/>
      <c r="D7" s="223"/>
      <c r="E7" s="223"/>
      <c r="F7" s="224"/>
      <c r="G7" s="224"/>
      <c r="H7" s="224"/>
      <c r="I7" s="224"/>
      <c r="J7" s="224"/>
      <c r="K7" s="224"/>
      <c r="L7" s="224"/>
      <c r="M7" s="224"/>
      <c r="N7" s="172">
        <v>770000</v>
      </c>
    </row>
    <row r="8" spans="1:14" ht="12.75">
      <c r="A8" s="139" t="s">
        <v>36</v>
      </c>
      <c r="B8" s="224">
        <v>1109.2</v>
      </c>
      <c r="C8" s="223"/>
      <c r="D8" s="223"/>
      <c r="E8" s="223"/>
      <c r="F8" s="224"/>
      <c r="G8" s="224"/>
      <c r="H8" s="224"/>
      <c r="I8" s="224"/>
      <c r="J8" s="224"/>
      <c r="K8" s="224"/>
      <c r="L8" s="224"/>
      <c r="M8" s="224"/>
      <c r="N8" s="172">
        <f>SUM(B8:M8)</f>
        <v>1109.2</v>
      </c>
    </row>
    <row r="9" spans="1:14" ht="12.75">
      <c r="A9" s="139" t="s">
        <v>236</v>
      </c>
      <c r="B9" s="224"/>
      <c r="C9" s="223"/>
      <c r="D9" s="223"/>
      <c r="E9" s="223"/>
      <c r="F9" s="224"/>
      <c r="G9" s="224"/>
      <c r="H9" s="224"/>
      <c r="I9" s="224"/>
      <c r="J9" s="224"/>
      <c r="K9" s="224"/>
      <c r="L9" s="224"/>
      <c r="M9" s="224"/>
      <c r="N9" s="238">
        <v>59.57</v>
      </c>
    </row>
    <row r="10" spans="1:14" ht="12.75">
      <c r="A10" s="139" t="s">
        <v>147</v>
      </c>
      <c r="B10" s="224"/>
      <c r="C10" s="223"/>
      <c r="D10" s="223"/>
      <c r="E10" s="223"/>
      <c r="F10" s="224"/>
      <c r="G10" s="224"/>
      <c r="H10" s="224"/>
      <c r="I10" s="224"/>
      <c r="J10" s="224"/>
      <c r="K10" s="224"/>
      <c r="L10" s="224"/>
      <c r="M10" s="224"/>
      <c r="N10" s="238">
        <v>802</v>
      </c>
    </row>
    <row r="11" spans="1:14" ht="12.75">
      <c r="A11" s="139" t="s">
        <v>237</v>
      </c>
      <c r="B11" s="224"/>
      <c r="C11" s="223"/>
      <c r="D11" s="223"/>
      <c r="E11" s="223"/>
      <c r="F11" s="224"/>
      <c r="G11" s="224"/>
      <c r="H11" s="224"/>
      <c r="I11" s="224"/>
      <c r="J11" s="224"/>
      <c r="K11" s="224"/>
      <c r="L11" s="224"/>
      <c r="M11" s="224"/>
      <c r="N11" s="238">
        <v>720</v>
      </c>
    </row>
    <row r="12" spans="1:14" ht="12.75">
      <c r="A12" s="139" t="s">
        <v>238</v>
      </c>
      <c r="B12" s="224">
        <v>0</v>
      </c>
      <c r="C12" s="223"/>
      <c r="D12" s="223"/>
      <c r="E12" s="223"/>
      <c r="F12" s="224"/>
      <c r="G12" s="224"/>
      <c r="H12" s="224"/>
      <c r="I12" s="224"/>
      <c r="J12" s="224"/>
      <c r="K12" s="224"/>
      <c r="L12" s="224"/>
      <c r="M12" s="224"/>
      <c r="N12" s="238">
        <v>30.5</v>
      </c>
    </row>
    <row r="13" spans="1:14" ht="12.75">
      <c r="A13" s="139" t="s">
        <v>27</v>
      </c>
      <c r="B13" s="224"/>
      <c r="C13" s="223"/>
      <c r="D13" s="223"/>
      <c r="E13" s="223"/>
      <c r="F13" s="224"/>
      <c r="G13" s="224"/>
      <c r="H13" s="224"/>
      <c r="I13" s="224"/>
      <c r="J13" s="224"/>
      <c r="K13" s="224"/>
      <c r="L13" s="224"/>
      <c r="M13" s="224"/>
      <c r="N13" s="238">
        <v>881.52</v>
      </c>
    </row>
    <row r="14" spans="1:14" ht="12.75">
      <c r="A14" s="139" t="s">
        <v>85</v>
      </c>
      <c r="B14" s="224"/>
      <c r="C14" s="223"/>
      <c r="D14" s="223"/>
      <c r="E14" s="223"/>
      <c r="F14" s="224"/>
      <c r="G14" s="224"/>
      <c r="H14" s="224"/>
      <c r="I14" s="224"/>
      <c r="J14" s="224"/>
      <c r="K14" s="224"/>
      <c r="L14" s="224"/>
      <c r="M14" s="224"/>
      <c r="N14" s="238">
        <v>7150</v>
      </c>
    </row>
    <row r="15" spans="1:14" ht="12.75">
      <c r="A15" s="139" t="s">
        <v>144</v>
      </c>
      <c r="B15" s="224"/>
      <c r="C15" s="223"/>
      <c r="D15" s="223"/>
      <c r="E15" s="223"/>
      <c r="F15" s="224"/>
      <c r="G15" s="224"/>
      <c r="H15" s="224"/>
      <c r="I15" s="224"/>
      <c r="J15" s="224"/>
      <c r="K15" s="224"/>
      <c r="L15" s="224"/>
      <c r="M15" s="224"/>
      <c r="N15" s="238">
        <v>150</v>
      </c>
    </row>
    <row r="16" spans="1:14" ht="12.75">
      <c r="A16" s="139" t="s">
        <v>239</v>
      </c>
      <c r="B16" s="224"/>
      <c r="C16" s="223"/>
      <c r="D16" s="223"/>
      <c r="E16" s="223"/>
      <c r="F16" s="224"/>
      <c r="G16" s="224"/>
      <c r="H16" s="224"/>
      <c r="I16" s="224"/>
      <c r="J16" s="224"/>
      <c r="K16" s="224"/>
      <c r="L16" s="224"/>
      <c r="M16" s="224"/>
      <c r="N16" s="238">
        <v>189.3</v>
      </c>
    </row>
    <row r="17" spans="1:14" ht="12.75">
      <c r="A17" s="139" t="s">
        <v>240</v>
      </c>
      <c r="B17" s="224"/>
      <c r="C17" s="223"/>
      <c r="D17" s="223"/>
      <c r="E17" s="223"/>
      <c r="F17" s="224"/>
      <c r="G17" s="224"/>
      <c r="H17" s="224"/>
      <c r="I17" s="224"/>
      <c r="J17" s="224"/>
      <c r="K17" s="224"/>
      <c r="L17" s="224"/>
      <c r="M17" s="224"/>
      <c r="N17" s="238">
        <v>660</v>
      </c>
    </row>
    <row r="18" spans="1:14" ht="12.75">
      <c r="A18" s="139" t="s">
        <v>241</v>
      </c>
      <c r="B18" s="224"/>
      <c r="C18" s="223"/>
      <c r="D18" s="223"/>
      <c r="E18" s="223"/>
      <c r="F18" s="224"/>
      <c r="G18" s="224"/>
      <c r="H18" s="224"/>
      <c r="I18" s="224"/>
      <c r="J18" s="224"/>
      <c r="K18" s="224"/>
      <c r="L18" s="224"/>
      <c r="M18" s="224"/>
      <c r="N18" s="238">
        <v>501.85</v>
      </c>
    </row>
    <row r="19" spans="1:14" ht="12.75">
      <c r="A19" s="139" t="s">
        <v>242</v>
      </c>
      <c r="B19" s="224"/>
      <c r="C19" s="223"/>
      <c r="D19" s="223"/>
      <c r="E19" s="223"/>
      <c r="F19" s="224"/>
      <c r="G19" s="224"/>
      <c r="H19" s="224"/>
      <c r="I19" s="224"/>
      <c r="J19" s="224"/>
      <c r="K19" s="224"/>
      <c r="L19" s="224"/>
      <c r="M19" s="224"/>
      <c r="N19" s="238">
        <v>279.6</v>
      </c>
    </row>
    <row r="20" spans="1:14" ht="12.75">
      <c r="A20" s="139" t="s">
        <v>243</v>
      </c>
      <c r="B20" s="224"/>
      <c r="C20" s="223"/>
      <c r="D20" s="223"/>
      <c r="E20" s="223"/>
      <c r="F20" s="224"/>
      <c r="G20" s="224"/>
      <c r="H20" s="224"/>
      <c r="I20" s="224"/>
      <c r="J20" s="224"/>
      <c r="K20" s="224"/>
      <c r="L20" s="224"/>
      <c r="M20" s="224"/>
      <c r="N20" s="238">
        <v>170</v>
      </c>
    </row>
    <row r="21" spans="1:14" ht="12.75">
      <c r="A21" s="139" t="s">
        <v>244</v>
      </c>
      <c r="B21" s="224"/>
      <c r="C21" s="223"/>
      <c r="D21" s="223"/>
      <c r="E21" s="223"/>
      <c r="F21" s="224"/>
      <c r="G21" s="224"/>
      <c r="H21" s="224"/>
      <c r="I21" s="224"/>
      <c r="J21" s="224"/>
      <c r="K21" s="224"/>
      <c r="L21" s="224"/>
      <c r="M21" s="224"/>
      <c r="N21" s="238">
        <v>20.7</v>
      </c>
    </row>
    <row r="22" spans="1:14" ht="12.75">
      <c r="A22" s="139" t="s">
        <v>245</v>
      </c>
      <c r="B22" s="224"/>
      <c r="C22" s="223"/>
      <c r="D22" s="223"/>
      <c r="E22" s="223"/>
      <c r="F22" s="224"/>
      <c r="G22" s="224"/>
      <c r="H22" s="224"/>
      <c r="I22" s="224"/>
      <c r="J22" s="224"/>
      <c r="K22" s="224"/>
      <c r="L22" s="224"/>
      <c r="M22" s="224"/>
      <c r="N22" s="238">
        <v>54.5</v>
      </c>
    </row>
    <row r="23" spans="1:14" ht="12.75">
      <c r="A23" s="139" t="s">
        <v>246</v>
      </c>
      <c r="B23" s="224"/>
      <c r="C23" s="223"/>
      <c r="D23" s="223"/>
      <c r="E23" s="223"/>
      <c r="F23" s="224"/>
      <c r="G23" s="224"/>
      <c r="H23" s="224"/>
      <c r="I23" s="224"/>
      <c r="J23" s="224"/>
      <c r="K23" s="224"/>
      <c r="L23" s="224"/>
      <c r="M23" s="224"/>
      <c r="N23" s="238">
        <v>13.4</v>
      </c>
    </row>
    <row r="24" spans="1:14" ht="12.75">
      <c r="A24" s="139" t="s">
        <v>247</v>
      </c>
      <c r="B24" s="224"/>
      <c r="C24" s="223"/>
      <c r="D24" s="223"/>
      <c r="E24" s="223"/>
      <c r="F24" s="224"/>
      <c r="G24" s="224"/>
      <c r="H24" s="224"/>
      <c r="I24" s="224"/>
      <c r="J24" s="224"/>
      <c r="K24" s="224"/>
      <c r="L24" s="224"/>
      <c r="M24" s="224"/>
      <c r="N24" s="238">
        <v>3.6</v>
      </c>
    </row>
    <row r="25" spans="1:14" ht="12.75">
      <c r="A25" s="139" t="s">
        <v>248</v>
      </c>
      <c r="B25" s="224"/>
      <c r="C25" s="223"/>
      <c r="D25" s="223"/>
      <c r="E25" s="223"/>
      <c r="F25" s="224"/>
      <c r="G25" s="224"/>
      <c r="H25" s="224"/>
      <c r="I25" s="224"/>
      <c r="J25" s="224"/>
      <c r="K25" s="224"/>
      <c r="L25" s="224"/>
      <c r="M25" s="224"/>
      <c r="N25" s="238">
        <v>247</v>
      </c>
    </row>
    <row r="26" spans="1:14" ht="12.75">
      <c r="A26" s="139" t="s">
        <v>28</v>
      </c>
      <c r="B26" s="224"/>
      <c r="C26" s="223"/>
      <c r="D26" s="223"/>
      <c r="E26" s="223"/>
      <c r="F26" s="224"/>
      <c r="G26" s="224"/>
      <c r="H26" s="224"/>
      <c r="I26" s="224"/>
      <c r="J26" s="224"/>
      <c r="K26" s="224"/>
      <c r="L26" s="224"/>
      <c r="M26" s="224"/>
      <c r="N26" s="238">
        <v>1873.06</v>
      </c>
    </row>
    <row r="27" spans="1:14" ht="12.75">
      <c r="A27" s="139" t="s">
        <v>130</v>
      </c>
      <c r="B27" s="224"/>
      <c r="C27" s="223"/>
      <c r="D27" s="223"/>
      <c r="E27" s="223"/>
      <c r="F27" s="224"/>
      <c r="G27" s="224"/>
      <c r="H27" s="224"/>
      <c r="I27" s="224"/>
      <c r="J27" s="224"/>
      <c r="K27" s="224"/>
      <c r="L27" s="224"/>
      <c r="M27" s="224"/>
      <c r="N27" s="238">
        <v>25</v>
      </c>
    </row>
    <row r="28" spans="1:14" ht="12.75">
      <c r="A28" s="139" t="s">
        <v>89</v>
      </c>
      <c r="B28" s="224"/>
      <c r="C28" s="223"/>
      <c r="D28" s="223"/>
      <c r="E28" s="223"/>
      <c r="F28" s="224"/>
      <c r="G28" s="224"/>
      <c r="H28" s="224"/>
      <c r="I28" s="224"/>
      <c r="J28" s="224"/>
      <c r="K28" s="224"/>
      <c r="L28" s="224"/>
      <c r="M28" s="224"/>
      <c r="N28" s="238">
        <v>1628.38</v>
      </c>
    </row>
    <row r="29" spans="1:14" ht="12.75">
      <c r="A29" s="139" t="s">
        <v>249</v>
      </c>
      <c r="B29" s="224"/>
      <c r="C29" s="223"/>
      <c r="D29" s="223"/>
      <c r="E29" s="223"/>
      <c r="F29" s="224"/>
      <c r="G29" s="224"/>
      <c r="H29" s="224"/>
      <c r="I29" s="224"/>
      <c r="J29" s="224"/>
      <c r="K29" s="224"/>
      <c r="L29" s="224"/>
      <c r="M29" s="224"/>
      <c r="N29" s="238">
        <v>5.6</v>
      </c>
    </row>
    <row r="30" spans="1:14" ht="12.75">
      <c r="A30" s="139" t="s">
        <v>90</v>
      </c>
      <c r="B30" s="224"/>
      <c r="C30" s="223"/>
      <c r="D30" s="223"/>
      <c r="E30" s="223"/>
      <c r="F30" s="224"/>
      <c r="G30" s="224"/>
      <c r="H30" s="224"/>
      <c r="I30" s="224"/>
      <c r="J30" s="224"/>
      <c r="K30" s="224"/>
      <c r="L30" s="224"/>
      <c r="M30" s="224"/>
      <c r="N30" s="238">
        <v>4928.74</v>
      </c>
    </row>
    <row r="31" spans="1:14" ht="12.75">
      <c r="A31" s="139" t="s">
        <v>250</v>
      </c>
      <c r="B31" s="224"/>
      <c r="C31" s="223"/>
      <c r="D31" s="223"/>
      <c r="E31" s="223"/>
      <c r="F31" s="224"/>
      <c r="G31" s="224"/>
      <c r="H31" s="224"/>
      <c r="I31" s="224"/>
      <c r="J31" s="224"/>
      <c r="K31" s="224"/>
      <c r="L31" s="224"/>
      <c r="M31" s="224"/>
      <c r="N31" s="238">
        <v>1185.81</v>
      </c>
    </row>
    <row r="32" spans="1:14" ht="12.75">
      <c r="A32" s="139" t="s">
        <v>251</v>
      </c>
      <c r="B32" s="224"/>
      <c r="C32" s="223"/>
      <c r="D32" s="223"/>
      <c r="E32" s="223"/>
      <c r="F32" s="224"/>
      <c r="G32" s="224"/>
      <c r="H32" s="224"/>
      <c r="I32" s="224"/>
      <c r="J32" s="224"/>
      <c r="K32" s="224"/>
      <c r="L32" s="224"/>
      <c r="M32" s="224"/>
      <c r="N32" s="238">
        <v>330</v>
      </c>
    </row>
    <row r="33" spans="1:14" ht="12.75">
      <c r="A33" s="139" t="s">
        <v>252</v>
      </c>
      <c r="B33" s="224"/>
      <c r="C33" s="223"/>
      <c r="D33" s="223"/>
      <c r="E33" s="223"/>
      <c r="F33" s="224"/>
      <c r="G33" s="224"/>
      <c r="H33" s="224"/>
      <c r="I33" s="224"/>
      <c r="J33" s="224"/>
      <c r="K33" s="224"/>
      <c r="L33" s="224"/>
      <c r="M33" s="224"/>
      <c r="N33" s="172">
        <v>40</v>
      </c>
    </row>
    <row r="34" spans="1:14" ht="12.75">
      <c r="A34" s="139" t="s">
        <v>133</v>
      </c>
      <c r="B34" s="223"/>
      <c r="C34" s="223"/>
      <c r="D34" s="223"/>
      <c r="E34" s="223"/>
      <c r="F34" s="224"/>
      <c r="G34" s="224"/>
      <c r="H34" s="224"/>
      <c r="I34" s="224"/>
      <c r="J34" s="224"/>
      <c r="K34" s="224"/>
      <c r="L34" s="224"/>
      <c r="M34" s="224"/>
      <c r="N34" s="172">
        <v>60</v>
      </c>
    </row>
    <row r="35" spans="1:14" ht="12.75">
      <c r="A35" s="139" t="s">
        <v>253</v>
      </c>
      <c r="B35" s="223"/>
      <c r="C35" s="223"/>
      <c r="D35" s="223"/>
      <c r="E35" s="223"/>
      <c r="F35" s="224"/>
      <c r="G35" s="224"/>
      <c r="H35" s="224"/>
      <c r="I35" s="224"/>
      <c r="J35" s="224"/>
      <c r="K35" s="224"/>
      <c r="L35" s="224"/>
      <c r="M35" s="224"/>
      <c r="N35" s="172">
        <v>465.5</v>
      </c>
    </row>
    <row r="36" spans="1:14" ht="12.75">
      <c r="A36" s="139" t="s">
        <v>254</v>
      </c>
      <c r="B36" s="223"/>
      <c r="C36" s="223"/>
      <c r="D36" s="223"/>
      <c r="E36" s="223"/>
      <c r="F36" s="224"/>
      <c r="G36" s="224"/>
      <c r="H36" s="224"/>
      <c r="I36" s="224"/>
      <c r="J36" s="224"/>
      <c r="K36" s="224"/>
      <c r="L36" s="224"/>
      <c r="M36" s="224"/>
      <c r="N36" s="172">
        <v>40.5</v>
      </c>
    </row>
    <row r="37" spans="1:14" ht="12.75">
      <c r="A37" s="139" t="s">
        <v>164</v>
      </c>
      <c r="B37" s="223"/>
      <c r="C37" s="223"/>
      <c r="D37" s="223"/>
      <c r="E37" s="223"/>
      <c r="F37" s="224"/>
      <c r="G37" s="224"/>
      <c r="H37" s="224"/>
      <c r="I37" s="224"/>
      <c r="J37" s="224"/>
      <c r="K37" s="224"/>
      <c r="L37" s="224"/>
      <c r="M37" s="224"/>
      <c r="N37" s="172">
        <v>279.76</v>
      </c>
    </row>
    <row r="38" spans="1:14" ht="12.75">
      <c r="A38" s="139" t="s">
        <v>255</v>
      </c>
      <c r="B38" s="223"/>
      <c r="C38" s="223"/>
      <c r="D38" s="223"/>
      <c r="E38" s="223"/>
      <c r="F38" s="224"/>
      <c r="G38" s="224"/>
      <c r="H38" s="224"/>
      <c r="I38" s="224"/>
      <c r="J38" s="224"/>
      <c r="K38" s="224"/>
      <c r="L38" s="224"/>
      <c r="M38" s="224"/>
      <c r="N38" s="172">
        <v>325</v>
      </c>
    </row>
    <row r="39" spans="1:14" ht="12.75">
      <c r="A39" s="139" t="s">
        <v>29</v>
      </c>
      <c r="B39" s="223"/>
      <c r="C39" s="223"/>
      <c r="D39" s="223"/>
      <c r="E39" s="223"/>
      <c r="F39" s="224"/>
      <c r="G39" s="224"/>
      <c r="H39" s="224"/>
      <c r="I39" s="224"/>
      <c r="J39" s="224"/>
      <c r="K39" s="224"/>
      <c r="L39" s="224"/>
      <c r="M39" s="224"/>
      <c r="N39" s="172">
        <v>570</v>
      </c>
    </row>
    <row r="40" spans="1:14" ht="12.75">
      <c r="A40" s="139" t="s">
        <v>256</v>
      </c>
      <c r="B40" s="223"/>
      <c r="C40" s="223"/>
      <c r="D40" s="223"/>
      <c r="E40" s="223"/>
      <c r="F40" s="224"/>
      <c r="G40" s="224"/>
      <c r="H40" s="224"/>
      <c r="I40" s="224"/>
      <c r="J40" s="224"/>
      <c r="K40" s="224"/>
      <c r="L40" s="224"/>
      <c r="M40" s="224"/>
      <c r="N40" s="172">
        <v>3329</v>
      </c>
    </row>
    <row r="41" spans="1:14" ht="12.75">
      <c r="A41" s="139" t="s">
        <v>257</v>
      </c>
      <c r="B41" s="223"/>
      <c r="C41" s="223"/>
      <c r="D41" s="223"/>
      <c r="E41" s="223"/>
      <c r="F41" s="224"/>
      <c r="G41" s="224"/>
      <c r="H41" s="224"/>
      <c r="I41" s="224"/>
      <c r="J41" s="224"/>
      <c r="K41" s="224"/>
      <c r="L41" s="224"/>
      <c r="M41" s="224"/>
      <c r="N41" s="172">
        <v>198</v>
      </c>
    </row>
    <row r="42" spans="1:14" ht="12.75">
      <c r="A42" s="139" t="s">
        <v>258</v>
      </c>
      <c r="B42" s="223"/>
      <c r="C42" s="223"/>
      <c r="D42" s="223"/>
      <c r="E42" s="223"/>
      <c r="F42" s="224"/>
      <c r="G42" s="224"/>
      <c r="H42" s="224"/>
      <c r="I42" s="224"/>
      <c r="J42" s="224"/>
      <c r="K42" s="224"/>
      <c r="L42" s="224"/>
      <c r="M42" s="224"/>
      <c r="N42" s="172">
        <v>66.2</v>
      </c>
    </row>
    <row r="43" spans="1:14" ht="12.75">
      <c r="A43" s="139" t="s">
        <v>259</v>
      </c>
      <c r="B43" s="223"/>
      <c r="C43" s="223"/>
      <c r="D43" s="223"/>
      <c r="E43" s="223"/>
      <c r="F43" s="224"/>
      <c r="G43" s="224"/>
      <c r="H43" s="224"/>
      <c r="I43" s="224"/>
      <c r="J43" s="224"/>
      <c r="K43" s="224"/>
      <c r="L43" s="224"/>
      <c r="M43" s="224"/>
      <c r="N43" s="172">
        <v>1640</v>
      </c>
    </row>
    <row r="44" spans="1:14" ht="12.75">
      <c r="A44" s="139" t="s">
        <v>108</v>
      </c>
      <c r="B44" s="223"/>
      <c r="C44" s="223"/>
      <c r="D44" s="223"/>
      <c r="E44" s="223"/>
      <c r="F44" s="224"/>
      <c r="G44" s="224"/>
      <c r="H44" s="224"/>
      <c r="I44" s="224"/>
      <c r="J44" s="224"/>
      <c r="K44" s="224"/>
      <c r="L44" s="224"/>
      <c r="M44" s="224"/>
      <c r="N44" s="172">
        <v>925.65</v>
      </c>
    </row>
    <row r="45" spans="1:14" ht="12.75">
      <c r="A45" s="139" t="s">
        <v>260</v>
      </c>
      <c r="B45" s="223"/>
      <c r="C45" s="223"/>
      <c r="D45" s="223"/>
      <c r="E45" s="223"/>
      <c r="F45" s="224"/>
      <c r="G45" s="224"/>
      <c r="H45" s="224"/>
      <c r="I45" s="224"/>
      <c r="J45" s="224"/>
      <c r="K45" s="224"/>
      <c r="L45" s="224"/>
      <c r="M45" s="224"/>
      <c r="N45" s="172">
        <v>81</v>
      </c>
    </row>
    <row r="46" spans="1:14" ht="12.75">
      <c r="A46" s="139" t="s">
        <v>176</v>
      </c>
      <c r="B46" s="223"/>
      <c r="C46" s="223"/>
      <c r="D46" s="223"/>
      <c r="E46" s="223"/>
      <c r="F46" s="224"/>
      <c r="G46" s="224"/>
      <c r="H46" s="224"/>
      <c r="I46" s="224"/>
      <c r="J46" s="224"/>
      <c r="K46" s="224"/>
      <c r="L46" s="224"/>
      <c r="M46" s="224"/>
      <c r="N46" s="172">
        <v>390</v>
      </c>
    </row>
    <row r="47" spans="1:14" ht="12.75">
      <c r="A47" s="139" t="s">
        <v>261</v>
      </c>
      <c r="B47" s="224"/>
      <c r="C47" s="223"/>
      <c r="D47" s="223"/>
      <c r="E47" s="223"/>
      <c r="F47" s="224"/>
      <c r="G47" s="224"/>
      <c r="H47" s="224"/>
      <c r="I47" s="224"/>
      <c r="J47" s="224"/>
      <c r="K47" s="224"/>
      <c r="L47" s="224"/>
      <c r="M47" s="224"/>
      <c r="N47" s="172">
        <v>360</v>
      </c>
    </row>
    <row r="48" spans="1:14" ht="12.75">
      <c r="A48" s="139" t="s">
        <v>129</v>
      </c>
      <c r="B48" s="224"/>
      <c r="C48" s="223"/>
      <c r="D48" s="223"/>
      <c r="E48" s="223"/>
      <c r="F48" s="224"/>
      <c r="G48" s="224"/>
      <c r="H48" s="224"/>
      <c r="I48" s="224"/>
      <c r="J48" s="224"/>
      <c r="K48" s="224"/>
      <c r="L48" s="224"/>
      <c r="M48" s="224"/>
      <c r="N48" s="172">
        <v>80</v>
      </c>
    </row>
    <row r="49" spans="1:14" ht="12.75">
      <c r="A49" s="139" t="s">
        <v>262</v>
      </c>
      <c r="B49" s="223"/>
      <c r="C49" s="223"/>
      <c r="D49" s="223"/>
      <c r="E49" s="223"/>
      <c r="F49" s="224"/>
      <c r="G49" s="224"/>
      <c r="H49" s="224"/>
      <c r="I49" s="224"/>
      <c r="J49" s="224"/>
      <c r="K49" s="224"/>
      <c r="L49" s="224"/>
      <c r="M49" s="224"/>
      <c r="N49" s="172">
        <v>220</v>
      </c>
    </row>
    <row r="50" spans="1:14" ht="12.75">
      <c r="A50" s="139" t="s">
        <v>34</v>
      </c>
      <c r="B50" s="223"/>
      <c r="C50" s="223"/>
      <c r="D50" s="223"/>
      <c r="E50" s="223"/>
      <c r="F50" s="224"/>
      <c r="G50" s="224"/>
      <c r="H50" s="224"/>
      <c r="I50" s="224"/>
      <c r="J50" s="224"/>
      <c r="K50" s="224"/>
      <c r="L50" s="224"/>
      <c r="M50" s="224"/>
      <c r="N50" s="172">
        <v>1939</v>
      </c>
    </row>
    <row r="51" spans="1:14" ht="12.75">
      <c r="A51" s="139" t="s">
        <v>263</v>
      </c>
      <c r="B51" s="223"/>
      <c r="C51" s="223"/>
      <c r="D51" s="223"/>
      <c r="E51" s="223"/>
      <c r="F51" s="224"/>
      <c r="G51" s="224"/>
      <c r="H51" s="224"/>
      <c r="I51" s="224"/>
      <c r="J51" s="224"/>
      <c r="K51" s="224"/>
      <c r="L51" s="224"/>
      <c r="M51" s="224"/>
      <c r="N51" s="172">
        <v>988.1</v>
      </c>
    </row>
    <row r="52" spans="1:14" ht="12.75">
      <c r="A52" s="139" t="s">
        <v>107</v>
      </c>
      <c r="B52" s="223"/>
      <c r="C52" s="223"/>
      <c r="D52" s="223"/>
      <c r="E52" s="223"/>
      <c r="F52" s="224"/>
      <c r="G52" s="224"/>
      <c r="H52" s="224"/>
      <c r="I52" s="224"/>
      <c r="J52" s="224"/>
      <c r="K52" s="224"/>
      <c r="L52" s="224"/>
      <c r="M52" s="224"/>
      <c r="N52" s="172">
        <v>130</v>
      </c>
    </row>
    <row r="53" spans="1:14" ht="12.75">
      <c r="A53" s="139" t="s">
        <v>264</v>
      </c>
      <c r="B53" s="223"/>
      <c r="C53" s="223"/>
      <c r="D53" s="223"/>
      <c r="E53" s="223"/>
      <c r="F53" s="224"/>
      <c r="G53" s="224"/>
      <c r="H53" s="224"/>
      <c r="I53" s="224"/>
      <c r="J53" s="224"/>
      <c r="K53" s="224"/>
      <c r="L53" s="224"/>
      <c r="M53" s="224"/>
      <c r="N53" s="172">
        <v>690</v>
      </c>
    </row>
    <row r="54" spans="1:14" ht="12.75">
      <c r="A54" s="139" t="s">
        <v>115</v>
      </c>
      <c r="B54" s="223"/>
      <c r="C54" s="223"/>
      <c r="D54" s="223"/>
      <c r="E54" s="223"/>
      <c r="F54" s="224"/>
      <c r="G54" s="224"/>
      <c r="H54" s="224"/>
      <c r="I54" s="224"/>
      <c r="J54" s="224"/>
      <c r="K54" s="224"/>
      <c r="L54" s="224"/>
      <c r="M54" s="224"/>
      <c r="N54" s="172">
        <v>117965.11</v>
      </c>
    </row>
    <row r="55" spans="1:14" ht="12.75">
      <c r="A55" s="139" t="s">
        <v>134</v>
      </c>
      <c r="B55" s="223"/>
      <c r="C55" s="223"/>
      <c r="D55" s="223"/>
      <c r="E55" s="223"/>
      <c r="F55" s="224"/>
      <c r="G55" s="224"/>
      <c r="H55" s="224"/>
      <c r="I55" s="224"/>
      <c r="J55" s="224"/>
      <c r="K55" s="224"/>
      <c r="L55" s="224"/>
      <c r="M55" s="224"/>
      <c r="N55" s="172">
        <v>98</v>
      </c>
    </row>
    <row r="56" spans="1:14" ht="12.75">
      <c r="A56" s="139" t="s">
        <v>265</v>
      </c>
      <c r="B56" s="223"/>
      <c r="C56" s="223"/>
      <c r="D56" s="223"/>
      <c r="E56" s="223"/>
      <c r="F56" s="224"/>
      <c r="G56" s="224"/>
      <c r="H56" s="224"/>
      <c r="I56" s="224"/>
      <c r="J56" s="224"/>
      <c r="K56" s="224"/>
      <c r="L56" s="224"/>
      <c r="M56" s="224"/>
      <c r="N56" s="172">
        <v>342</v>
      </c>
    </row>
    <row r="57" spans="1:14" ht="12.75">
      <c r="A57" s="139" t="s">
        <v>266</v>
      </c>
      <c r="B57" s="223"/>
      <c r="C57" s="223"/>
      <c r="D57" s="223"/>
      <c r="E57" s="223"/>
      <c r="F57" s="224"/>
      <c r="G57" s="224"/>
      <c r="H57" s="224"/>
      <c r="I57" s="224"/>
      <c r="J57" s="224"/>
      <c r="K57" s="224"/>
      <c r="L57" s="224"/>
      <c r="M57" s="224"/>
      <c r="N57" s="172">
        <v>102</v>
      </c>
    </row>
    <row r="58" spans="1:14" ht="12.75">
      <c r="A58" s="139" t="s">
        <v>196</v>
      </c>
      <c r="B58" s="223"/>
      <c r="C58" s="223"/>
      <c r="D58" s="223"/>
      <c r="E58" s="223"/>
      <c r="F58" s="224"/>
      <c r="G58" s="224"/>
      <c r="H58" s="224"/>
      <c r="I58" s="224"/>
      <c r="J58" s="224"/>
      <c r="K58" s="224"/>
      <c r="L58" s="224"/>
      <c r="M58" s="224"/>
      <c r="N58" s="172">
        <v>1483</v>
      </c>
    </row>
    <row r="59" spans="1:14" ht="12.75">
      <c r="A59" s="139" t="s">
        <v>267</v>
      </c>
      <c r="B59" s="223"/>
      <c r="C59" s="223"/>
      <c r="D59" s="223"/>
      <c r="E59" s="223"/>
      <c r="F59" s="224"/>
      <c r="G59" s="224"/>
      <c r="H59" s="224"/>
      <c r="I59" s="224"/>
      <c r="J59" s="224"/>
      <c r="K59" s="224"/>
      <c r="L59" s="224"/>
      <c r="M59" s="224"/>
      <c r="N59" s="172">
        <v>300</v>
      </c>
    </row>
    <row r="60" spans="1:14" ht="12.75">
      <c r="A60" s="139" t="s">
        <v>268</v>
      </c>
      <c r="B60" s="223"/>
      <c r="C60" s="223"/>
      <c r="D60" s="223"/>
      <c r="E60" s="223"/>
      <c r="F60" s="224"/>
      <c r="G60" s="224"/>
      <c r="H60" s="224"/>
      <c r="I60" s="224"/>
      <c r="J60" s="224"/>
      <c r="K60" s="224"/>
      <c r="L60" s="224"/>
      <c r="M60" s="224"/>
      <c r="N60" s="172">
        <v>246</v>
      </c>
    </row>
    <row r="61" spans="1:14" ht="12.75">
      <c r="A61" s="139" t="s">
        <v>269</v>
      </c>
      <c r="B61" s="224"/>
      <c r="C61" s="223"/>
      <c r="D61" s="223"/>
      <c r="E61" s="223"/>
      <c r="F61" s="224"/>
      <c r="G61" s="224"/>
      <c r="H61" s="224"/>
      <c r="I61" s="224"/>
      <c r="J61" s="224"/>
      <c r="K61" s="224"/>
      <c r="L61" s="224"/>
      <c r="M61" s="224"/>
      <c r="N61" s="172">
        <v>21.61</v>
      </c>
    </row>
    <row r="62" spans="1:14" ht="12.75">
      <c r="A62" s="139" t="s">
        <v>30</v>
      </c>
      <c r="B62" s="224"/>
      <c r="C62" s="223"/>
      <c r="D62" s="223"/>
      <c r="E62" s="223"/>
      <c r="F62" s="224"/>
      <c r="G62" s="224"/>
      <c r="H62" s="224"/>
      <c r="I62" s="224"/>
      <c r="J62" s="224"/>
      <c r="K62" s="224"/>
      <c r="L62" s="224"/>
      <c r="M62" s="224"/>
      <c r="N62" s="172">
        <v>13977.6</v>
      </c>
    </row>
    <row r="63" spans="1:14" ht="12.75">
      <c r="A63" s="139" t="s">
        <v>120</v>
      </c>
      <c r="B63" s="223"/>
      <c r="C63" s="223"/>
      <c r="D63" s="223"/>
      <c r="E63" s="223"/>
      <c r="F63" s="224"/>
      <c r="G63" s="224"/>
      <c r="H63" s="224"/>
      <c r="I63" s="224"/>
      <c r="J63" s="224"/>
      <c r="K63" s="224"/>
      <c r="L63" s="224"/>
      <c r="M63" s="224"/>
      <c r="N63" s="172">
        <v>451</v>
      </c>
    </row>
    <row r="64" spans="1:14" ht="12.75">
      <c r="A64" s="139" t="s">
        <v>270</v>
      </c>
      <c r="B64" s="224"/>
      <c r="C64" s="223"/>
      <c r="D64" s="223"/>
      <c r="E64" s="223"/>
      <c r="F64" s="224"/>
      <c r="G64" s="224"/>
      <c r="H64" s="224"/>
      <c r="I64" s="224"/>
      <c r="J64" s="224"/>
      <c r="K64" s="224"/>
      <c r="L64" s="224"/>
      <c r="M64" s="224"/>
      <c r="N64" s="172">
        <v>1999.3</v>
      </c>
    </row>
    <row r="65" spans="1:14" ht="12.75">
      <c r="A65" s="139" t="s">
        <v>271</v>
      </c>
      <c r="B65" s="224"/>
      <c r="C65" s="223"/>
      <c r="D65" s="223"/>
      <c r="E65" s="223"/>
      <c r="F65" s="224"/>
      <c r="G65" s="224"/>
      <c r="H65" s="224"/>
      <c r="I65" s="224"/>
      <c r="J65" s="224"/>
      <c r="K65" s="224"/>
      <c r="L65" s="224"/>
      <c r="M65" s="224"/>
      <c r="N65" s="172">
        <v>35</v>
      </c>
    </row>
    <row r="66" spans="1:14" ht="12.75">
      <c r="A66" s="139" t="s">
        <v>46</v>
      </c>
      <c r="B66" s="224"/>
      <c r="C66" s="223"/>
      <c r="D66" s="223"/>
      <c r="E66" s="223"/>
      <c r="F66" s="224"/>
      <c r="G66" s="224"/>
      <c r="H66" s="224"/>
      <c r="I66" s="224"/>
      <c r="J66" s="224"/>
      <c r="K66" s="224"/>
      <c r="L66" s="224"/>
      <c r="M66" s="224"/>
      <c r="N66" s="172">
        <v>74.3</v>
      </c>
    </row>
    <row r="67" spans="1:14" ht="12.75">
      <c r="A67" s="139" t="s">
        <v>272</v>
      </c>
      <c r="B67" s="223"/>
      <c r="C67" s="223"/>
      <c r="D67" s="223"/>
      <c r="E67" s="223"/>
      <c r="F67" s="224"/>
      <c r="G67" s="224"/>
      <c r="H67" s="224"/>
      <c r="I67" s="224"/>
      <c r="J67" s="224"/>
      <c r="K67" s="224"/>
      <c r="L67" s="224"/>
      <c r="M67" s="224"/>
      <c r="N67" s="172">
        <v>20</v>
      </c>
    </row>
    <row r="68" spans="1:14" ht="12.75">
      <c r="A68" s="139" t="s">
        <v>273</v>
      </c>
      <c r="B68" s="223"/>
      <c r="C68" s="223"/>
      <c r="D68" s="223"/>
      <c r="E68" s="223"/>
      <c r="F68" s="224"/>
      <c r="G68" s="224"/>
      <c r="H68" s="224"/>
      <c r="I68" s="224"/>
      <c r="J68" s="224"/>
      <c r="K68" s="224"/>
      <c r="L68" s="224"/>
      <c r="M68" s="224"/>
      <c r="N68" s="172">
        <v>448.37</v>
      </c>
    </row>
    <row r="69" spans="1:14" ht="12.75">
      <c r="A69" s="139" t="s">
        <v>126</v>
      </c>
      <c r="B69" s="223"/>
      <c r="C69" s="223"/>
      <c r="D69" s="223"/>
      <c r="E69" s="223"/>
      <c r="F69" s="224"/>
      <c r="G69" s="224"/>
      <c r="H69" s="224"/>
      <c r="I69" s="224"/>
      <c r="J69" s="224"/>
      <c r="K69" s="224"/>
      <c r="L69" s="224"/>
      <c r="M69" s="224"/>
      <c r="N69" s="172">
        <v>77.7</v>
      </c>
    </row>
    <row r="70" spans="1:14" ht="12.75">
      <c r="A70" s="139" t="s">
        <v>274</v>
      </c>
      <c r="B70" s="223"/>
      <c r="C70" s="223"/>
      <c r="D70" s="223"/>
      <c r="E70" s="223"/>
      <c r="F70" s="224"/>
      <c r="G70" s="224"/>
      <c r="H70" s="224"/>
      <c r="I70" s="224"/>
      <c r="J70" s="224"/>
      <c r="K70" s="224"/>
      <c r="L70" s="224"/>
      <c r="M70" s="224"/>
      <c r="N70" s="172">
        <v>286.5</v>
      </c>
    </row>
    <row r="71" spans="1:14" ht="12.75">
      <c r="A71" s="139" t="s">
        <v>209</v>
      </c>
      <c r="B71" s="223"/>
      <c r="C71" s="223"/>
      <c r="D71" s="223"/>
      <c r="E71" s="223"/>
      <c r="F71" s="224"/>
      <c r="G71" s="224"/>
      <c r="H71" s="224"/>
      <c r="I71" s="224"/>
      <c r="J71" s="224"/>
      <c r="K71" s="224"/>
      <c r="L71" s="224"/>
      <c r="M71" s="224"/>
      <c r="N71" s="172">
        <v>510</v>
      </c>
    </row>
    <row r="72" spans="1:14" ht="12.75">
      <c r="A72" s="139" t="s">
        <v>79</v>
      </c>
      <c r="B72" s="223"/>
      <c r="C72" s="223"/>
      <c r="D72" s="223"/>
      <c r="E72" s="223"/>
      <c r="F72" s="224"/>
      <c r="G72" s="224"/>
      <c r="H72" s="224"/>
      <c r="I72" s="224"/>
      <c r="J72" s="224"/>
      <c r="K72" s="224"/>
      <c r="L72" s="224"/>
      <c r="M72" s="224"/>
      <c r="N72" s="172">
        <v>15600</v>
      </c>
    </row>
    <row r="73" spans="1:14" ht="12.75">
      <c r="A73" s="139" t="s">
        <v>37</v>
      </c>
      <c r="B73" s="223"/>
      <c r="C73" s="223"/>
      <c r="D73" s="223"/>
      <c r="E73" s="223"/>
      <c r="F73" s="224"/>
      <c r="G73" s="224"/>
      <c r="H73" s="224"/>
      <c r="I73" s="224"/>
      <c r="J73" s="224"/>
      <c r="K73" s="224"/>
      <c r="L73" s="224"/>
      <c r="M73" s="224"/>
      <c r="N73" s="172">
        <v>227.5</v>
      </c>
    </row>
    <row r="74" spans="1:14" ht="12.75">
      <c r="A74" s="139" t="s">
        <v>275</v>
      </c>
      <c r="B74" s="223"/>
      <c r="C74" s="223"/>
      <c r="D74" s="223"/>
      <c r="E74" s="223"/>
      <c r="F74" s="224"/>
      <c r="G74" s="224"/>
      <c r="H74" s="224"/>
      <c r="I74" s="224"/>
      <c r="J74" s="224"/>
      <c r="K74" s="224"/>
      <c r="L74" s="224"/>
      <c r="M74" s="224"/>
      <c r="N74" s="172">
        <v>6457</v>
      </c>
    </row>
    <row r="75" spans="1:14" ht="12.75">
      <c r="A75" s="139" t="s">
        <v>276</v>
      </c>
      <c r="B75" s="223"/>
      <c r="C75" s="223"/>
      <c r="D75" s="223"/>
      <c r="E75" s="223"/>
      <c r="F75" s="224"/>
      <c r="G75" s="224"/>
      <c r="H75" s="224"/>
      <c r="I75" s="224"/>
      <c r="J75" s="224"/>
      <c r="K75" s="224"/>
      <c r="L75" s="224"/>
      <c r="M75" s="224"/>
      <c r="N75" s="238">
        <v>2101.85</v>
      </c>
    </row>
    <row r="76" spans="1:14" ht="12.75">
      <c r="A76" s="139" t="s">
        <v>277</v>
      </c>
      <c r="B76" s="223"/>
      <c r="C76" s="223"/>
      <c r="D76" s="223"/>
      <c r="E76" s="223"/>
      <c r="F76" s="224"/>
      <c r="G76" s="224"/>
      <c r="H76" s="224"/>
      <c r="I76" s="224"/>
      <c r="J76" s="224"/>
      <c r="K76" s="224"/>
      <c r="L76" s="224"/>
      <c r="M76" s="224"/>
      <c r="N76" s="238">
        <v>11792.87</v>
      </c>
    </row>
    <row r="77" spans="1:14" ht="12.75">
      <c r="A77" s="139" t="s">
        <v>44</v>
      </c>
      <c r="B77" s="223"/>
      <c r="C77" s="223"/>
      <c r="D77" s="223"/>
      <c r="E77" s="223"/>
      <c r="F77" s="224"/>
      <c r="G77" s="224"/>
      <c r="H77" s="224"/>
      <c r="I77" s="224"/>
      <c r="J77" s="224"/>
      <c r="K77" s="224"/>
      <c r="L77" s="224"/>
      <c r="M77" s="224"/>
      <c r="N77" s="238">
        <v>52030.58</v>
      </c>
    </row>
    <row r="78" spans="1:14" ht="12.75">
      <c r="A78" s="139" t="s">
        <v>45</v>
      </c>
      <c r="B78" s="223"/>
      <c r="C78" s="223"/>
      <c r="D78" s="223"/>
      <c r="E78" s="223"/>
      <c r="F78" s="224"/>
      <c r="G78" s="224"/>
      <c r="H78" s="224"/>
      <c r="I78" s="224"/>
      <c r="J78" s="224"/>
      <c r="K78" s="224"/>
      <c r="L78" s="224"/>
      <c r="M78" s="224"/>
      <c r="N78" s="238">
        <v>423024.86</v>
      </c>
    </row>
    <row r="79" spans="1:14" ht="12.75">
      <c r="A79" s="139" t="s">
        <v>109</v>
      </c>
      <c r="B79" s="223"/>
      <c r="C79" s="223"/>
      <c r="D79" s="223"/>
      <c r="E79" s="223"/>
      <c r="F79" s="224"/>
      <c r="G79" s="224"/>
      <c r="H79" s="224"/>
      <c r="I79" s="224"/>
      <c r="J79" s="224"/>
      <c r="K79" s="224"/>
      <c r="L79" s="224"/>
      <c r="M79" s="224"/>
      <c r="N79" s="238">
        <v>1469.75</v>
      </c>
    </row>
    <row r="80" spans="1:14" ht="12.75">
      <c r="A80" s="139" t="s">
        <v>278</v>
      </c>
      <c r="B80" s="223"/>
      <c r="C80" s="223"/>
      <c r="D80" s="223"/>
      <c r="E80" s="223"/>
      <c r="F80" s="224"/>
      <c r="G80" s="224"/>
      <c r="H80" s="224"/>
      <c r="I80" s="224"/>
      <c r="J80" s="224"/>
      <c r="K80" s="224"/>
      <c r="L80" s="224"/>
      <c r="M80" s="224"/>
      <c r="N80" s="238">
        <v>35</v>
      </c>
    </row>
    <row r="81" spans="1:14" ht="12.75">
      <c r="A81" s="139" t="s">
        <v>105</v>
      </c>
      <c r="B81" s="223"/>
      <c r="C81" s="223"/>
      <c r="D81" s="223"/>
      <c r="E81" s="223"/>
      <c r="F81" s="224"/>
      <c r="G81" s="224"/>
      <c r="H81" s="224"/>
      <c r="I81" s="224"/>
      <c r="J81" s="224"/>
      <c r="K81" s="224"/>
      <c r="L81" s="224"/>
      <c r="M81" s="224"/>
      <c r="N81" s="238">
        <v>221.1</v>
      </c>
    </row>
    <row r="82" spans="1:14" ht="12.75">
      <c r="A82" s="139" t="s">
        <v>279</v>
      </c>
      <c r="B82" s="223"/>
      <c r="C82" s="223"/>
      <c r="D82" s="223"/>
      <c r="E82" s="223"/>
      <c r="F82" s="224"/>
      <c r="G82" s="224"/>
      <c r="H82" s="224"/>
      <c r="I82" s="224"/>
      <c r="J82" s="224"/>
      <c r="K82" s="224"/>
      <c r="L82" s="224"/>
      <c r="M82" s="224"/>
      <c r="N82" s="172">
        <v>35</v>
      </c>
    </row>
    <row r="83" spans="1:14" ht="12.75">
      <c r="A83" s="139" t="s">
        <v>99</v>
      </c>
      <c r="B83" s="223"/>
      <c r="C83" s="223"/>
      <c r="D83" s="223"/>
      <c r="E83" s="223"/>
      <c r="F83" s="224"/>
      <c r="G83" s="224"/>
      <c r="H83" s="224"/>
      <c r="I83" s="224"/>
      <c r="J83" s="224"/>
      <c r="K83" s="224"/>
      <c r="L83" s="224"/>
      <c r="M83" s="224"/>
      <c r="N83" s="238">
        <v>47435.61</v>
      </c>
    </row>
    <row r="84" spans="1:14" ht="12.75">
      <c r="A84" s="139" t="s">
        <v>63</v>
      </c>
      <c r="B84" s="223"/>
      <c r="C84" s="223"/>
      <c r="D84" s="223"/>
      <c r="E84" s="223"/>
      <c r="F84" s="224"/>
      <c r="G84" s="224"/>
      <c r="H84" s="224"/>
      <c r="I84" s="224"/>
      <c r="J84" s="224"/>
      <c r="K84" s="224"/>
      <c r="L84" s="224"/>
      <c r="M84" s="224"/>
      <c r="N84" s="238">
        <v>3488</v>
      </c>
    </row>
    <row r="85" spans="1:14" ht="12.75">
      <c r="A85" s="139" t="s">
        <v>83</v>
      </c>
      <c r="B85" s="223"/>
      <c r="C85" s="223"/>
      <c r="D85" s="223"/>
      <c r="E85" s="223"/>
      <c r="F85" s="224"/>
      <c r="G85" s="224"/>
      <c r="H85" s="224"/>
      <c r="I85" s="224"/>
      <c r="J85" s="224"/>
      <c r="K85" s="224"/>
      <c r="L85" s="224"/>
      <c r="M85" s="224"/>
      <c r="N85" s="238">
        <v>850</v>
      </c>
    </row>
    <row r="86" spans="1:14" ht="12.75">
      <c r="A86" s="139" t="s">
        <v>280</v>
      </c>
      <c r="B86" s="223"/>
      <c r="C86" s="223"/>
      <c r="D86" s="223"/>
      <c r="E86" s="223"/>
      <c r="F86" s="224"/>
      <c r="G86" s="224"/>
      <c r="H86" s="224"/>
      <c r="I86" s="224"/>
      <c r="J86" s="224"/>
      <c r="K86" s="224"/>
      <c r="L86" s="224"/>
      <c r="M86" s="224"/>
      <c r="N86" s="238">
        <v>540</v>
      </c>
    </row>
    <row r="87" spans="1:14" ht="12.75">
      <c r="A87" s="139" t="s">
        <v>281</v>
      </c>
      <c r="B87" s="223"/>
      <c r="C87" s="223"/>
      <c r="D87" s="223"/>
      <c r="E87" s="223"/>
      <c r="F87" s="224"/>
      <c r="G87" s="224"/>
      <c r="H87" s="224"/>
      <c r="I87" s="224"/>
      <c r="J87" s="224"/>
      <c r="K87" s="224"/>
      <c r="L87" s="224"/>
      <c r="M87" s="224"/>
      <c r="N87" s="238">
        <v>12.97</v>
      </c>
    </row>
    <row r="88" spans="1:14" ht="12.75">
      <c r="A88" s="139" t="s">
        <v>140</v>
      </c>
      <c r="B88" s="223"/>
      <c r="C88" s="223"/>
      <c r="D88" s="223"/>
      <c r="E88" s="223"/>
      <c r="F88" s="224"/>
      <c r="G88" s="224"/>
      <c r="H88" s="224"/>
      <c r="I88" s="224"/>
      <c r="J88" s="224"/>
      <c r="K88" s="224"/>
      <c r="L88" s="224"/>
      <c r="M88" s="224"/>
      <c r="N88" s="238">
        <v>276</v>
      </c>
    </row>
    <row r="89" spans="1:14" ht="12.75">
      <c r="A89" s="139" t="s">
        <v>282</v>
      </c>
      <c r="B89" s="223"/>
      <c r="C89" s="223"/>
      <c r="D89" s="223"/>
      <c r="E89" s="223"/>
      <c r="F89" s="224"/>
      <c r="G89" s="224"/>
      <c r="H89" s="224"/>
      <c r="I89" s="224"/>
      <c r="J89" s="224"/>
      <c r="K89" s="224"/>
      <c r="L89" s="224"/>
      <c r="M89" s="224"/>
      <c r="N89" s="238">
        <v>743.57</v>
      </c>
    </row>
    <row r="90" spans="1:14" ht="12.75">
      <c r="A90" s="139" t="s">
        <v>283</v>
      </c>
      <c r="B90" s="223"/>
      <c r="C90" s="223"/>
      <c r="D90" s="223"/>
      <c r="E90" s="223"/>
      <c r="F90" s="224"/>
      <c r="G90" s="224"/>
      <c r="H90" s="224"/>
      <c r="I90" s="224"/>
      <c r="J90" s="224"/>
      <c r="K90" s="224"/>
      <c r="L90" s="224"/>
      <c r="M90" s="224"/>
      <c r="N90" s="172">
        <v>19.68</v>
      </c>
    </row>
    <row r="91" spans="1:14" ht="12.75">
      <c r="A91" s="139" t="s">
        <v>284</v>
      </c>
      <c r="B91" s="223"/>
      <c r="C91" s="223"/>
      <c r="D91" s="223"/>
      <c r="E91" s="223"/>
      <c r="F91" s="224"/>
      <c r="G91" s="224"/>
      <c r="H91" s="224"/>
      <c r="I91" s="224"/>
      <c r="J91" s="224"/>
      <c r="K91" s="224"/>
      <c r="L91" s="224"/>
      <c r="M91" s="224"/>
      <c r="N91" s="172">
        <v>180</v>
      </c>
    </row>
    <row r="92" spans="1:14" ht="12.75">
      <c r="A92" s="139" t="s">
        <v>285</v>
      </c>
      <c r="B92" s="223"/>
      <c r="C92" s="223"/>
      <c r="D92" s="223"/>
      <c r="E92" s="223"/>
      <c r="F92" s="224"/>
      <c r="G92" s="224"/>
      <c r="H92" s="224"/>
      <c r="I92" s="224"/>
      <c r="J92" s="224"/>
      <c r="K92" s="224"/>
      <c r="L92" s="224"/>
      <c r="M92" s="224"/>
      <c r="N92" s="172">
        <v>1000</v>
      </c>
    </row>
    <row r="93" spans="1:14" ht="12.75">
      <c r="A93" s="139" t="s">
        <v>116</v>
      </c>
      <c r="B93" s="223"/>
      <c r="C93" s="223"/>
      <c r="D93" s="223"/>
      <c r="E93" s="223"/>
      <c r="F93" s="224"/>
      <c r="G93" s="224"/>
      <c r="H93" s="224"/>
      <c r="I93" s="224"/>
      <c r="J93" s="224"/>
      <c r="K93" s="224"/>
      <c r="L93" s="224"/>
      <c r="M93" s="224"/>
      <c r="N93" s="172">
        <v>81.71</v>
      </c>
    </row>
    <row r="94" spans="1:14" ht="12.75">
      <c r="A94" s="139" t="s">
        <v>86</v>
      </c>
      <c r="B94" s="223"/>
      <c r="C94" s="223"/>
      <c r="D94" s="223"/>
      <c r="E94" s="223"/>
      <c r="F94" s="224"/>
      <c r="G94" s="224"/>
      <c r="H94" s="224"/>
      <c r="I94" s="224"/>
      <c r="J94" s="224"/>
      <c r="K94" s="224"/>
      <c r="L94" s="224"/>
      <c r="M94" s="224"/>
      <c r="N94" s="172">
        <v>5791.8</v>
      </c>
    </row>
    <row r="95" spans="1:14" ht="12.75">
      <c r="A95" s="139" t="s">
        <v>286</v>
      </c>
      <c r="B95" s="223"/>
      <c r="C95" s="223"/>
      <c r="D95" s="223"/>
      <c r="E95" s="223"/>
      <c r="F95" s="224"/>
      <c r="G95" s="224"/>
      <c r="H95" s="224"/>
      <c r="I95" s="224"/>
      <c r="J95" s="224"/>
      <c r="K95" s="224"/>
      <c r="L95" s="224"/>
      <c r="M95" s="224"/>
      <c r="N95" s="172">
        <v>300.11</v>
      </c>
    </row>
    <row r="96" spans="1:14" ht="12.75">
      <c r="A96" s="139" t="s">
        <v>287</v>
      </c>
      <c r="B96" s="223"/>
      <c r="C96" s="223"/>
      <c r="D96" s="223"/>
      <c r="E96" s="223"/>
      <c r="F96" s="224"/>
      <c r="G96" s="224"/>
      <c r="H96" s="224"/>
      <c r="I96" s="224"/>
      <c r="J96" s="224"/>
      <c r="K96" s="224"/>
      <c r="L96" s="224"/>
      <c r="M96" s="224"/>
      <c r="N96" s="172">
        <v>155</v>
      </c>
    </row>
    <row r="97" spans="1:14" ht="12.75">
      <c r="A97" s="139" t="s">
        <v>35</v>
      </c>
      <c r="B97" s="223"/>
      <c r="C97" s="223"/>
      <c r="D97" s="223"/>
      <c r="E97" s="223"/>
      <c r="F97" s="224"/>
      <c r="G97" s="224"/>
      <c r="H97" s="224"/>
      <c r="I97" s="224"/>
      <c r="J97" s="224"/>
      <c r="K97" s="224"/>
      <c r="L97" s="224"/>
      <c r="M97" s="224"/>
      <c r="N97" s="172">
        <v>8690.86</v>
      </c>
    </row>
    <row r="98" spans="1:14" ht="12.75">
      <c r="A98" s="139" t="s">
        <v>288</v>
      </c>
      <c r="B98" s="223"/>
      <c r="C98" s="223"/>
      <c r="D98" s="223"/>
      <c r="E98" s="223"/>
      <c r="F98" s="224"/>
      <c r="G98" s="224"/>
      <c r="H98" s="224"/>
      <c r="I98" s="224"/>
      <c r="J98" s="224"/>
      <c r="K98" s="224"/>
      <c r="L98" s="224"/>
      <c r="M98" s="224"/>
      <c r="N98" s="172">
        <v>750</v>
      </c>
    </row>
    <row r="99" spans="1:14" ht="12.75">
      <c r="A99" s="139" t="s">
        <v>289</v>
      </c>
      <c r="B99" s="223"/>
      <c r="C99" s="223"/>
      <c r="D99" s="223"/>
      <c r="E99" s="223"/>
      <c r="F99" s="224"/>
      <c r="G99" s="224"/>
      <c r="H99" s="224"/>
      <c r="I99" s="224"/>
      <c r="J99" s="224"/>
      <c r="K99" s="224"/>
      <c r="L99" s="224"/>
      <c r="M99" s="224"/>
      <c r="N99" s="172">
        <v>84.35</v>
      </c>
    </row>
    <row r="100" spans="1:14" ht="12.75">
      <c r="A100" s="139" t="s">
        <v>290</v>
      </c>
      <c r="B100" s="223"/>
      <c r="C100" s="223"/>
      <c r="D100" s="223"/>
      <c r="E100" s="223"/>
      <c r="F100" s="224"/>
      <c r="G100" s="224"/>
      <c r="H100" s="224"/>
      <c r="I100" s="224"/>
      <c r="J100" s="224"/>
      <c r="K100" s="224"/>
      <c r="L100" s="224"/>
      <c r="M100" s="224"/>
      <c r="N100" s="172">
        <v>75</v>
      </c>
    </row>
    <row r="101" spans="1:14" ht="13.5" thickBot="1">
      <c r="A101" s="146" t="s">
        <v>125</v>
      </c>
      <c r="B101" s="227"/>
      <c r="C101" s="227"/>
      <c r="D101" s="227"/>
      <c r="E101" s="227"/>
      <c r="F101" s="228"/>
      <c r="G101" s="228"/>
      <c r="H101" s="228"/>
      <c r="I101" s="228"/>
      <c r="J101" s="228"/>
      <c r="K101" s="228"/>
      <c r="L101" s="228"/>
      <c r="M101" s="228"/>
      <c r="N101" s="173">
        <v>9037.97</v>
      </c>
    </row>
    <row r="102" spans="1:14" ht="12.75" customHeight="1" thickBot="1" thickTop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2"/>
    </row>
    <row r="103" spans="1:14" ht="16.5" thickTop="1">
      <c r="A103" s="230" t="s">
        <v>136</v>
      </c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239">
        <f>SUM(N4:N6:N7)</f>
        <v>783191.13</v>
      </c>
    </row>
    <row r="104" spans="1:14" ht="16.5" thickBot="1">
      <c r="A104" s="231" t="s">
        <v>135</v>
      </c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40">
        <f>SUM(N8:N101)</f>
        <v>766782.6699999998</v>
      </c>
    </row>
    <row r="105" spans="1:14" ht="14.25" thickBot="1" thickTop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2"/>
    </row>
    <row r="106" spans="1:14" ht="16.5" thickBot="1">
      <c r="A106" s="233" t="s">
        <v>62</v>
      </c>
      <c r="B106" s="234">
        <f>SUM(B4:B7)-SUM(B8:B101)</f>
        <v>-1109.2</v>
      </c>
      <c r="C106" s="235">
        <f aca="true" t="shared" si="0" ref="C106:M106">SUM(C4:C7)-SUM(C8:C101)+B106</f>
        <v>-1109.2</v>
      </c>
      <c r="D106" s="235">
        <f t="shared" si="0"/>
        <v>-1109.2</v>
      </c>
      <c r="E106" s="235">
        <f t="shared" si="0"/>
        <v>-1109.2</v>
      </c>
      <c r="F106" s="235">
        <f t="shared" si="0"/>
        <v>-1109.2</v>
      </c>
      <c r="G106" s="235">
        <f t="shared" si="0"/>
        <v>-1109.2</v>
      </c>
      <c r="H106" s="235">
        <f t="shared" si="0"/>
        <v>-1109.2</v>
      </c>
      <c r="I106" s="235">
        <f t="shared" si="0"/>
        <v>-1109.2</v>
      </c>
      <c r="J106" s="235">
        <f t="shared" si="0"/>
        <v>-1109.2</v>
      </c>
      <c r="K106" s="235">
        <f t="shared" si="0"/>
        <v>-1109.2</v>
      </c>
      <c r="L106" s="235">
        <f t="shared" si="0"/>
        <v>-1109.2</v>
      </c>
      <c r="M106" s="236">
        <f t="shared" si="0"/>
        <v>-1109.2</v>
      </c>
      <c r="N106" s="241">
        <f>SUM(N4:N7)-SUM(N8:N101)</f>
        <v>16408.460000000196</v>
      </c>
    </row>
  </sheetData>
  <mergeCells count="1">
    <mergeCell ref="A1:N1"/>
  </mergeCells>
  <printOptions horizontalCentered="1"/>
  <pageMargins left="0.33" right="0.3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50">
      <selection activeCell="A73" sqref="A73"/>
    </sheetView>
  </sheetViews>
  <sheetFormatPr defaultColWidth="9.140625" defaultRowHeight="12.75"/>
  <cols>
    <col min="1" max="1" width="53.28125" style="0" customWidth="1"/>
    <col min="2" max="2" width="1.421875" style="0" customWidth="1"/>
    <col min="3" max="4" width="1.7109375" style="0" customWidth="1"/>
    <col min="5" max="6" width="1.57421875" style="0" customWidth="1"/>
    <col min="7" max="7" width="1.421875" style="0" customWidth="1"/>
    <col min="8" max="10" width="1.28515625" style="0" customWidth="1"/>
    <col min="11" max="11" width="1.1484375" style="0" customWidth="1"/>
    <col min="12" max="13" width="1.28515625" style="0" customWidth="1"/>
    <col min="14" max="14" width="17.28125" style="0" bestFit="1" customWidth="1"/>
    <col min="15" max="15" width="8.7109375" style="0" customWidth="1"/>
  </cols>
  <sheetData>
    <row r="1" spans="1:14" ht="20.25">
      <c r="A1" s="312" t="s">
        <v>75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5" ht="6.75" customHeight="1" thickBot="1">
      <c r="A2" s="1"/>
      <c r="B2" s="1"/>
      <c r="C2" s="1"/>
      <c r="D2" s="1"/>
      <c r="E2" s="1"/>
    </row>
    <row r="3" spans="1:14" ht="17.25" thickBot="1" thickTop="1">
      <c r="A3" s="3" t="s">
        <v>81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4" t="s">
        <v>55</v>
      </c>
      <c r="I3" s="4" t="s">
        <v>56</v>
      </c>
      <c r="J3" s="4" t="s">
        <v>57</v>
      </c>
      <c r="K3" s="4" t="s">
        <v>58</v>
      </c>
      <c r="L3" s="4" t="s">
        <v>59</v>
      </c>
      <c r="M3" s="4" t="s">
        <v>60</v>
      </c>
      <c r="N3" s="5" t="s">
        <v>61</v>
      </c>
    </row>
    <row r="4" spans="1:14" ht="13.5" thickTop="1">
      <c r="A4" s="129" t="s">
        <v>33</v>
      </c>
      <c r="B4" s="220">
        <v>16408.46</v>
      </c>
      <c r="C4" s="220">
        <v>0</v>
      </c>
      <c r="D4" s="220">
        <v>0</v>
      </c>
      <c r="E4" s="220">
        <v>0</v>
      </c>
      <c r="F4" s="221">
        <v>0</v>
      </c>
      <c r="G4" s="221">
        <v>0</v>
      </c>
      <c r="H4" s="221">
        <v>0</v>
      </c>
      <c r="I4" s="221">
        <v>0</v>
      </c>
      <c r="J4" s="221">
        <v>0</v>
      </c>
      <c r="K4" s="221">
        <v>0</v>
      </c>
      <c r="L4" s="221">
        <v>0</v>
      </c>
      <c r="M4" s="221">
        <v>0</v>
      </c>
      <c r="N4" s="222">
        <v>16408.46</v>
      </c>
    </row>
    <row r="5" spans="1:14" ht="12.75">
      <c r="A5" s="134" t="s">
        <v>76</v>
      </c>
      <c r="B5" s="223">
        <v>0</v>
      </c>
      <c r="C5" s="223">
        <v>0</v>
      </c>
      <c r="D5" s="223">
        <v>0</v>
      </c>
      <c r="E5" s="223">
        <v>0</v>
      </c>
      <c r="F5" s="224">
        <v>0</v>
      </c>
      <c r="G5" s="224">
        <v>0</v>
      </c>
      <c r="H5" s="224">
        <v>0</v>
      </c>
      <c r="I5" s="224">
        <v>0</v>
      </c>
      <c r="J5" s="224">
        <v>0</v>
      </c>
      <c r="K5" s="224">
        <v>0</v>
      </c>
      <c r="L5" s="224">
        <v>0</v>
      </c>
      <c r="M5" s="224">
        <v>0</v>
      </c>
      <c r="N5" s="225">
        <f>SUM(B5:M5)</f>
        <v>0</v>
      </c>
    </row>
    <row r="6" spans="1:14" ht="12.75">
      <c r="A6" s="134" t="s">
        <v>77</v>
      </c>
      <c r="B6" s="223">
        <v>0</v>
      </c>
      <c r="C6" s="223">
        <v>0</v>
      </c>
      <c r="D6" s="223">
        <v>0</v>
      </c>
      <c r="E6" s="223">
        <v>0</v>
      </c>
      <c r="F6" s="224">
        <v>0</v>
      </c>
      <c r="G6" s="224">
        <v>0</v>
      </c>
      <c r="H6" s="224">
        <v>200</v>
      </c>
      <c r="I6" s="224">
        <v>176.35</v>
      </c>
      <c r="J6" s="224">
        <v>1.17</v>
      </c>
      <c r="K6" s="224">
        <v>1.06</v>
      </c>
      <c r="L6" s="224">
        <v>1.15</v>
      </c>
      <c r="M6" s="224">
        <v>1.1</v>
      </c>
      <c r="N6" s="226">
        <f>SUM(B6:M6)</f>
        <v>380.83000000000004</v>
      </c>
    </row>
    <row r="7" spans="1:14" ht="12.75">
      <c r="A7" s="134" t="s">
        <v>74</v>
      </c>
      <c r="B7" s="223">
        <v>55000</v>
      </c>
      <c r="C7" s="223">
        <v>65000</v>
      </c>
      <c r="D7" s="223">
        <v>69319.89</v>
      </c>
      <c r="E7" s="223">
        <v>75700</v>
      </c>
      <c r="F7" s="224">
        <v>65000</v>
      </c>
      <c r="G7" s="224">
        <v>68500</v>
      </c>
      <c r="H7" s="224">
        <v>65000</v>
      </c>
      <c r="I7" s="224">
        <v>40000</v>
      </c>
      <c r="J7" s="224">
        <v>50000</v>
      </c>
      <c r="K7" s="224">
        <v>60000</v>
      </c>
      <c r="L7" s="224">
        <v>70000</v>
      </c>
      <c r="M7" s="224">
        <v>54000</v>
      </c>
      <c r="N7" s="226">
        <f>SUM(B7:M7)</f>
        <v>737519.89</v>
      </c>
    </row>
    <row r="8" spans="1:14" ht="12.75">
      <c r="A8" s="139" t="s">
        <v>73</v>
      </c>
      <c r="B8" s="224">
        <v>0</v>
      </c>
      <c r="C8" s="223">
        <v>230.42</v>
      </c>
      <c r="D8" s="223">
        <v>240</v>
      </c>
      <c r="E8" s="223">
        <v>0</v>
      </c>
      <c r="F8" s="224">
        <v>0</v>
      </c>
      <c r="G8" s="224">
        <v>0</v>
      </c>
      <c r="H8" s="224">
        <v>0</v>
      </c>
      <c r="I8" s="224">
        <v>0</v>
      </c>
      <c r="J8" s="224">
        <v>0</v>
      </c>
      <c r="K8" s="224">
        <v>0</v>
      </c>
      <c r="L8" s="224">
        <v>112.35</v>
      </c>
      <c r="M8" s="224">
        <v>0</v>
      </c>
      <c r="N8" s="226">
        <f aca="true" t="shared" si="0" ref="N8:N59">SUM(B8:M8)</f>
        <v>582.77</v>
      </c>
    </row>
    <row r="9" spans="1:14" ht="12.75">
      <c r="A9" s="139" t="s">
        <v>72</v>
      </c>
      <c r="B9" s="224">
        <v>0</v>
      </c>
      <c r="C9" s="223">
        <v>67.32</v>
      </c>
      <c r="D9" s="223">
        <v>67.32</v>
      </c>
      <c r="E9" s="223">
        <v>67.32</v>
      </c>
      <c r="F9" s="224">
        <v>67.32</v>
      </c>
      <c r="G9" s="224">
        <v>67.32</v>
      </c>
      <c r="H9" s="224">
        <v>67.32</v>
      </c>
      <c r="I9" s="224">
        <v>67.32</v>
      </c>
      <c r="J9" s="224">
        <v>67.32</v>
      </c>
      <c r="K9" s="224">
        <v>67.32</v>
      </c>
      <c r="L9" s="224">
        <v>67.32</v>
      </c>
      <c r="M9" s="224">
        <v>134.64</v>
      </c>
      <c r="N9" s="226">
        <f t="shared" si="0"/>
        <v>807.8399999999998</v>
      </c>
    </row>
    <row r="10" spans="1:14" ht="12.75">
      <c r="A10" s="139" t="s">
        <v>71</v>
      </c>
      <c r="B10" s="223">
        <v>550</v>
      </c>
      <c r="C10" s="223">
        <v>550</v>
      </c>
      <c r="D10" s="223">
        <v>550</v>
      </c>
      <c r="E10" s="223">
        <v>550</v>
      </c>
      <c r="F10" s="224">
        <v>550</v>
      </c>
      <c r="G10" s="224">
        <v>550</v>
      </c>
      <c r="H10" s="224">
        <v>550</v>
      </c>
      <c r="I10" s="224">
        <v>550</v>
      </c>
      <c r="J10" s="224">
        <v>550</v>
      </c>
      <c r="K10" s="224">
        <v>550</v>
      </c>
      <c r="L10" s="224">
        <v>550</v>
      </c>
      <c r="M10" s="224">
        <v>1100</v>
      </c>
      <c r="N10" s="226">
        <f t="shared" si="0"/>
        <v>7150</v>
      </c>
    </row>
    <row r="11" spans="1:14" ht="12.75">
      <c r="A11" s="139" t="s">
        <v>102</v>
      </c>
      <c r="B11" s="223">
        <v>0</v>
      </c>
      <c r="C11" s="223">
        <v>0</v>
      </c>
      <c r="D11" s="223">
        <v>0</v>
      </c>
      <c r="E11" s="223">
        <v>0</v>
      </c>
      <c r="F11" s="224">
        <v>300</v>
      </c>
      <c r="G11" s="224">
        <v>0</v>
      </c>
      <c r="H11" s="224">
        <v>0</v>
      </c>
      <c r="I11" s="224">
        <v>0</v>
      </c>
      <c r="J11" s="224">
        <v>0</v>
      </c>
      <c r="K11" s="224">
        <v>0</v>
      </c>
      <c r="L11" s="224">
        <v>0</v>
      </c>
      <c r="M11" s="224">
        <v>0</v>
      </c>
      <c r="N11" s="226">
        <f>SUM(B11:M11)</f>
        <v>300</v>
      </c>
    </row>
    <row r="12" spans="1:14" ht="12.75">
      <c r="A12" s="139" t="s">
        <v>112</v>
      </c>
      <c r="B12" s="223">
        <v>0</v>
      </c>
      <c r="C12" s="223">
        <v>0</v>
      </c>
      <c r="D12" s="223">
        <v>0</v>
      </c>
      <c r="E12" s="223">
        <v>0</v>
      </c>
      <c r="F12" s="224">
        <v>0</v>
      </c>
      <c r="G12" s="224">
        <v>0</v>
      </c>
      <c r="H12" s="224">
        <v>20</v>
      </c>
      <c r="I12" s="224">
        <v>0</v>
      </c>
      <c r="J12" s="224">
        <v>0</v>
      </c>
      <c r="K12" s="224">
        <v>0</v>
      </c>
      <c r="L12" s="224">
        <v>0</v>
      </c>
      <c r="M12" s="224">
        <v>0</v>
      </c>
      <c r="N12" s="226">
        <f>SUM(B12:M12)</f>
        <v>20</v>
      </c>
    </row>
    <row r="13" spans="1:14" ht="12.75">
      <c r="A13" s="139" t="s">
        <v>28</v>
      </c>
      <c r="B13" s="223">
        <v>227.77</v>
      </c>
      <c r="C13" s="223">
        <v>180.97</v>
      </c>
      <c r="D13" s="223">
        <v>174.94</v>
      </c>
      <c r="E13" s="223">
        <v>164.7</v>
      </c>
      <c r="F13" s="224">
        <v>136.55</v>
      </c>
      <c r="G13" s="224">
        <v>155.29</v>
      </c>
      <c r="H13" s="224">
        <v>138.08</v>
      </c>
      <c r="I13" s="224">
        <v>123.08</v>
      </c>
      <c r="J13" s="224">
        <v>131.11</v>
      </c>
      <c r="K13" s="224">
        <v>110.59</v>
      </c>
      <c r="L13" s="224">
        <v>168.65</v>
      </c>
      <c r="M13" s="224">
        <v>126.39</v>
      </c>
      <c r="N13" s="226">
        <f t="shared" si="0"/>
        <v>1838.12</v>
      </c>
    </row>
    <row r="14" spans="1:14" ht="12.75">
      <c r="A14" s="139" t="s">
        <v>70</v>
      </c>
      <c r="B14" s="223">
        <v>91.77</v>
      </c>
      <c r="C14" s="223">
        <v>0</v>
      </c>
      <c r="D14" s="223">
        <v>208.02</v>
      </c>
      <c r="E14" s="223">
        <v>0</v>
      </c>
      <c r="F14" s="224">
        <v>298.44</v>
      </c>
      <c r="G14" s="224">
        <v>0</v>
      </c>
      <c r="H14" s="224">
        <v>0</v>
      </c>
      <c r="I14" s="224">
        <v>0</v>
      </c>
      <c r="J14" s="224">
        <v>184.04</v>
      </c>
      <c r="K14" s="224"/>
      <c r="L14" s="224">
        <v>284.81</v>
      </c>
      <c r="M14" s="224">
        <v>0</v>
      </c>
      <c r="N14" s="226">
        <f t="shared" si="0"/>
        <v>1067.08</v>
      </c>
    </row>
    <row r="15" spans="1:14" ht="12.75">
      <c r="A15" s="139" t="s">
        <v>69</v>
      </c>
      <c r="B15" s="223">
        <v>147.87</v>
      </c>
      <c r="C15" s="223">
        <v>218.2</v>
      </c>
      <c r="D15" s="223">
        <v>145.39</v>
      </c>
      <c r="E15" s="223">
        <v>143.22</v>
      </c>
      <c r="F15" s="224">
        <v>174.4</v>
      </c>
      <c r="G15" s="224">
        <v>78.8</v>
      </c>
      <c r="H15" s="224">
        <v>81.6</v>
      </c>
      <c r="I15" s="224">
        <v>123.2</v>
      </c>
      <c r="J15" s="224">
        <v>64.8</v>
      </c>
      <c r="K15" s="224">
        <f>29.8+28.4</f>
        <v>58.2</v>
      </c>
      <c r="L15" s="224">
        <v>181.2</v>
      </c>
      <c r="M15" s="224">
        <v>333.6</v>
      </c>
      <c r="N15" s="226">
        <f t="shared" si="0"/>
        <v>1750.48</v>
      </c>
    </row>
    <row r="16" spans="1:14" ht="12.75">
      <c r="A16" s="139" t="s">
        <v>68</v>
      </c>
      <c r="B16" s="223">
        <v>60.66</v>
      </c>
      <c r="C16" s="223">
        <v>0</v>
      </c>
      <c r="D16" s="223">
        <v>169.12</v>
      </c>
      <c r="E16" s="223">
        <v>204.37</v>
      </c>
      <c r="F16" s="224">
        <v>0</v>
      </c>
      <c r="G16" s="224">
        <v>315.62</v>
      </c>
      <c r="H16" s="224">
        <v>0</v>
      </c>
      <c r="I16" s="224">
        <v>433.7</v>
      </c>
      <c r="J16" s="224">
        <v>0</v>
      </c>
      <c r="K16" s="224"/>
      <c r="L16" s="224">
        <v>0</v>
      </c>
      <c r="M16" s="224">
        <v>0</v>
      </c>
      <c r="N16" s="226">
        <f t="shared" si="0"/>
        <v>1183.47</v>
      </c>
    </row>
    <row r="17" spans="1:14" ht="12.75">
      <c r="A17" s="139" t="s">
        <v>110</v>
      </c>
      <c r="B17" s="223">
        <v>0</v>
      </c>
      <c r="C17" s="223">
        <v>0</v>
      </c>
      <c r="D17" s="223">
        <v>0</v>
      </c>
      <c r="E17" s="223">
        <v>0</v>
      </c>
      <c r="F17" s="224">
        <v>0</v>
      </c>
      <c r="G17" s="224">
        <v>0</v>
      </c>
      <c r="H17" s="224">
        <v>250.11</v>
      </c>
      <c r="I17" s="224">
        <v>0</v>
      </c>
      <c r="J17" s="224">
        <v>0</v>
      </c>
      <c r="K17" s="224">
        <v>0</v>
      </c>
      <c r="L17" s="224">
        <v>0</v>
      </c>
      <c r="M17" s="224">
        <v>0</v>
      </c>
      <c r="N17" s="226">
        <f>SUM(B17:M17)</f>
        <v>250.11</v>
      </c>
    </row>
    <row r="18" spans="1:14" ht="12.75">
      <c r="A18" s="139" t="s">
        <v>91</v>
      </c>
      <c r="B18" s="223">
        <v>25</v>
      </c>
      <c r="C18" s="223">
        <v>0</v>
      </c>
      <c r="D18" s="223">
        <v>0</v>
      </c>
      <c r="E18" s="223">
        <v>47</v>
      </c>
      <c r="F18" s="224">
        <v>0</v>
      </c>
      <c r="G18" s="224">
        <v>0</v>
      </c>
      <c r="H18" s="224">
        <v>0</v>
      </c>
      <c r="I18" s="224">
        <v>0</v>
      </c>
      <c r="J18" s="224">
        <v>0</v>
      </c>
      <c r="K18" s="224">
        <v>0</v>
      </c>
      <c r="L18" s="224">
        <v>0</v>
      </c>
      <c r="M18" s="224">
        <v>0</v>
      </c>
      <c r="N18" s="226">
        <f t="shared" si="0"/>
        <v>72</v>
      </c>
    </row>
    <row r="19" spans="1:14" ht="12.75">
      <c r="A19" s="139" t="s">
        <v>113</v>
      </c>
      <c r="B19" s="223">
        <v>0</v>
      </c>
      <c r="C19" s="223">
        <v>0</v>
      </c>
      <c r="D19" s="223">
        <v>0</v>
      </c>
      <c r="E19" s="223">
        <v>0</v>
      </c>
      <c r="F19" s="224">
        <v>0</v>
      </c>
      <c r="G19" s="224">
        <v>0</v>
      </c>
      <c r="H19" s="224">
        <v>55</v>
      </c>
      <c r="I19" s="224">
        <v>0</v>
      </c>
      <c r="J19" s="224">
        <v>0</v>
      </c>
      <c r="K19" s="224">
        <v>0</v>
      </c>
      <c r="L19" s="224">
        <v>0</v>
      </c>
      <c r="M19" s="224">
        <v>0</v>
      </c>
      <c r="N19" s="226">
        <f>SUM(B19:M19)</f>
        <v>55</v>
      </c>
    </row>
    <row r="20" spans="1:14" ht="12.75">
      <c r="A20" s="139" t="s">
        <v>78</v>
      </c>
      <c r="B20" s="223">
        <v>190</v>
      </c>
      <c r="C20" s="223">
        <v>190</v>
      </c>
      <c r="D20" s="223">
        <v>190</v>
      </c>
      <c r="E20" s="223">
        <v>0</v>
      </c>
      <c r="F20" s="224">
        <v>0</v>
      </c>
      <c r="G20" s="224">
        <v>0</v>
      </c>
      <c r="H20" s="224">
        <v>0</v>
      </c>
      <c r="I20" s="224">
        <v>0</v>
      </c>
      <c r="J20" s="224">
        <v>0</v>
      </c>
      <c r="K20" s="224">
        <v>0</v>
      </c>
      <c r="L20" s="224">
        <v>0</v>
      </c>
      <c r="M20" s="224">
        <v>0</v>
      </c>
      <c r="N20" s="226">
        <f t="shared" si="0"/>
        <v>570</v>
      </c>
    </row>
    <row r="21" spans="1:14" ht="12.75">
      <c r="A21" s="139" t="s">
        <v>41</v>
      </c>
      <c r="B21" s="223">
        <v>213</v>
      </c>
      <c r="C21" s="223">
        <v>0</v>
      </c>
      <c r="D21" s="223">
        <v>0</v>
      </c>
      <c r="E21" s="223">
        <v>0</v>
      </c>
      <c r="F21" s="224">
        <v>0</v>
      </c>
      <c r="G21" s="224">
        <v>0</v>
      </c>
      <c r="H21" s="224">
        <v>0</v>
      </c>
      <c r="I21" s="224">
        <v>0</v>
      </c>
      <c r="J21" s="224">
        <v>0</v>
      </c>
      <c r="K21" s="224">
        <v>0</v>
      </c>
      <c r="L21" s="224">
        <v>0</v>
      </c>
      <c r="M21" s="224">
        <v>0</v>
      </c>
      <c r="N21" s="226">
        <f t="shared" si="0"/>
        <v>213</v>
      </c>
    </row>
    <row r="22" spans="1:14" ht="12.75">
      <c r="A22" s="139" t="s">
        <v>67</v>
      </c>
      <c r="B22" s="223">
        <v>12.65</v>
      </c>
      <c r="C22" s="223">
        <v>0</v>
      </c>
      <c r="D22" s="223">
        <v>84.38</v>
      </c>
      <c r="E22" s="223">
        <v>79.97</v>
      </c>
      <c r="F22" s="224">
        <v>52.93</v>
      </c>
      <c r="G22" s="224">
        <v>73.24</v>
      </c>
      <c r="H22" s="224">
        <v>59.95</v>
      </c>
      <c r="I22" s="224">
        <v>72.14</v>
      </c>
      <c r="J22" s="224">
        <v>238.48</v>
      </c>
      <c r="K22" s="224"/>
      <c r="L22" s="224">
        <v>49.6</v>
      </c>
      <c r="M22" s="224">
        <v>0</v>
      </c>
      <c r="N22" s="226">
        <f t="shared" si="0"/>
        <v>723.34</v>
      </c>
    </row>
    <row r="23" spans="1:14" ht="12.75">
      <c r="A23" s="139" t="s">
        <v>38</v>
      </c>
      <c r="B23" s="224">
        <v>0</v>
      </c>
      <c r="C23" s="223">
        <v>259.8</v>
      </c>
      <c r="D23" s="223">
        <v>0</v>
      </c>
      <c r="E23" s="223">
        <v>0</v>
      </c>
      <c r="F23" s="224">
        <v>0</v>
      </c>
      <c r="G23" s="224">
        <v>0</v>
      </c>
      <c r="H23" s="224">
        <v>0</v>
      </c>
      <c r="I23" s="224">
        <v>0</v>
      </c>
      <c r="J23" s="224">
        <v>0</v>
      </c>
      <c r="K23" s="224">
        <v>0</v>
      </c>
      <c r="L23" s="224">
        <v>0</v>
      </c>
      <c r="M23" s="224">
        <v>0</v>
      </c>
      <c r="N23" s="226">
        <f t="shared" si="0"/>
        <v>259.8</v>
      </c>
    </row>
    <row r="24" spans="1:14" ht="12.75">
      <c r="A24" s="139" t="s">
        <v>106</v>
      </c>
      <c r="B24" s="224">
        <v>0</v>
      </c>
      <c r="C24" s="223">
        <v>0</v>
      </c>
      <c r="D24" s="223">
        <v>0</v>
      </c>
      <c r="E24" s="223">
        <v>0</v>
      </c>
      <c r="F24" s="224">
        <v>0</v>
      </c>
      <c r="G24" s="224">
        <v>153.3</v>
      </c>
      <c r="H24" s="224">
        <v>0</v>
      </c>
      <c r="I24" s="224">
        <v>152.9</v>
      </c>
      <c r="J24" s="224">
        <v>0</v>
      </c>
      <c r="K24" s="224"/>
      <c r="L24" s="224">
        <v>309.8</v>
      </c>
      <c r="M24" s="224">
        <v>0</v>
      </c>
      <c r="N24" s="226">
        <f>SUM(B24:M24)</f>
        <v>616</v>
      </c>
    </row>
    <row r="25" spans="1:14" ht="12.75">
      <c r="A25" s="139" t="s">
        <v>43</v>
      </c>
      <c r="B25" s="223">
        <v>165</v>
      </c>
      <c r="C25" s="223">
        <v>0</v>
      </c>
      <c r="D25" s="223">
        <v>0</v>
      </c>
      <c r="E25" s="223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10</v>
      </c>
      <c r="K25" s="224">
        <v>0</v>
      </c>
      <c r="L25" s="224">
        <v>0</v>
      </c>
      <c r="M25" s="224">
        <v>0</v>
      </c>
      <c r="N25" s="226">
        <f t="shared" si="0"/>
        <v>175</v>
      </c>
    </row>
    <row r="26" spans="1:14" ht="12.75">
      <c r="A26" s="139" t="s">
        <v>103</v>
      </c>
      <c r="B26" s="223">
        <v>0</v>
      </c>
      <c r="C26" s="223">
        <v>0</v>
      </c>
      <c r="D26" s="223">
        <v>0</v>
      </c>
      <c r="E26" s="223">
        <v>0</v>
      </c>
      <c r="F26" s="224">
        <v>0</v>
      </c>
      <c r="G26" s="224">
        <v>500</v>
      </c>
      <c r="H26" s="224">
        <v>0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  <c r="N26" s="226">
        <f>SUM(B26:M26)</f>
        <v>500</v>
      </c>
    </row>
    <row r="27" spans="1:14" ht="12.75">
      <c r="A27" s="139" t="s">
        <v>98</v>
      </c>
      <c r="B27" s="223">
        <v>0</v>
      </c>
      <c r="C27" s="223">
        <v>0</v>
      </c>
      <c r="D27" s="223">
        <v>0</v>
      </c>
      <c r="E27" s="223">
        <v>60</v>
      </c>
      <c r="F27" s="224">
        <v>0</v>
      </c>
      <c r="G27" s="224">
        <v>129</v>
      </c>
      <c r="H27" s="224">
        <v>0</v>
      </c>
      <c r="I27" s="224">
        <v>258</v>
      </c>
      <c r="J27" s="224">
        <v>129</v>
      </c>
      <c r="K27" s="224">
        <v>129</v>
      </c>
      <c r="L27" s="224">
        <v>129</v>
      </c>
      <c r="M27" s="224">
        <v>129</v>
      </c>
      <c r="N27" s="226">
        <f>SUM(B27:M27)</f>
        <v>963</v>
      </c>
    </row>
    <row r="28" spans="1:14" ht="12.75">
      <c r="A28" s="139" t="s">
        <v>117</v>
      </c>
      <c r="B28" s="223">
        <v>0</v>
      </c>
      <c r="C28" s="223">
        <v>0</v>
      </c>
      <c r="D28" s="223">
        <v>0</v>
      </c>
      <c r="E28" s="223">
        <v>0</v>
      </c>
      <c r="F28" s="224">
        <v>0</v>
      </c>
      <c r="G28" s="224">
        <v>0</v>
      </c>
      <c r="H28" s="224">
        <v>0</v>
      </c>
      <c r="I28" s="224">
        <v>0</v>
      </c>
      <c r="J28" s="224">
        <v>0</v>
      </c>
      <c r="K28" s="224">
        <v>0</v>
      </c>
      <c r="L28" s="224">
        <v>38.9</v>
      </c>
      <c r="M28" s="224">
        <v>0</v>
      </c>
      <c r="N28" s="226">
        <f>SUM(B28:M28)</f>
        <v>38.9</v>
      </c>
    </row>
    <row r="29" spans="1:14" ht="12.75">
      <c r="A29" s="139" t="s">
        <v>101</v>
      </c>
      <c r="B29" s="223">
        <v>239</v>
      </c>
      <c r="C29" s="223">
        <v>290</v>
      </c>
      <c r="D29" s="223">
        <v>636</v>
      </c>
      <c r="E29" s="223">
        <v>0</v>
      </c>
      <c r="F29" s="224">
        <v>0</v>
      </c>
      <c r="G29" s="224">
        <v>0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>
        <v>0</v>
      </c>
      <c r="N29" s="226">
        <f t="shared" si="0"/>
        <v>1165</v>
      </c>
    </row>
    <row r="30" spans="1:14" ht="12.75">
      <c r="A30" s="139" t="s">
        <v>47</v>
      </c>
      <c r="B30" s="223">
        <v>10985.4</v>
      </c>
      <c r="C30" s="223">
        <v>10943.03</v>
      </c>
      <c r="D30" s="223">
        <v>11143.06</v>
      </c>
      <c r="E30" s="223">
        <v>11197.74</v>
      </c>
      <c r="F30" s="224">
        <v>11197.9</v>
      </c>
      <c r="G30" s="224">
        <v>11294.8</v>
      </c>
      <c r="H30" s="224">
        <v>11104.49</v>
      </c>
      <c r="I30" s="224">
        <v>9191.79</v>
      </c>
      <c r="J30" s="224">
        <v>9262.21</v>
      </c>
      <c r="K30" s="224">
        <v>11110.03</v>
      </c>
      <c r="L30" s="224">
        <v>1956.06</v>
      </c>
      <c r="M30" s="224">
        <v>3679.16</v>
      </c>
      <c r="N30" s="226">
        <f t="shared" si="0"/>
        <v>113065.66999999998</v>
      </c>
    </row>
    <row r="31" spans="1:14" ht="12.75">
      <c r="A31" s="139" t="s">
        <v>82</v>
      </c>
      <c r="B31" s="223">
        <v>0</v>
      </c>
      <c r="C31" s="223">
        <v>0</v>
      </c>
      <c r="D31" s="223">
        <v>452.1</v>
      </c>
      <c r="E31" s="223">
        <v>0</v>
      </c>
      <c r="F31" s="224">
        <v>0</v>
      </c>
      <c r="G31" s="224">
        <v>0</v>
      </c>
      <c r="H31" s="224">
        <v>0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6">
        <f>SUM(B31:M31)</f>
        <v>452.1</v>
      </c>
    </row>
    <row r="32" spans="1:14" ht="12.75">
      <c r="A32" s="139" t="s">
        <v>107</v>
      </c>
      <c r="B32" s="223">
        <v>0</v>
      </c>
      <c r="C32" s="223">
        <v>0</v>
      </c>
      <c r="D32" s="223">
        <v>0</v>
      </c>
      <c r="E32" s="223">
        <v>0</v>
      </c>
      <c r="F32" s="224">
        <v>0</v>
      </c>
      <c r="G32" s="224">
        <v>325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224">
        <v>0</v>
      </c>
      <c r="N32" s="226">
        <f>SUM(B32:M32)</f>
        <v>325</v>
      </c>
    </row>
    <row r="33" spans="1:14" ht="12.75">
      <c r="A33" s="139" t="s">
        <v>100</v>
      </c>
      <c r="B33" s="223">
        <v>105</v>
      </c>
      <c r="C33" s="223">
        <v>0</v>
      </c>
      <c r="D33" s="223">
        <v>0</v>
      </c>
      <c r="E33" s="223">
        <v>800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6">
        <f t="shared" si="0"/>
        <v>905</v>
      </c>
    </row>
    <row r="34" spans="1:14" ht="12.75">
      <c r="A34" s="139" t="s">
        <v>84</v>
      </c>
      <c r="B34" s="223">
        <v>0</v>
      </c>
      <c r="C34" s="223">
        <v>0</v>
      </c>
      <c r="D34" s="223">
        <v>114</v>
      </c>
      <c r="E34" s="223">
        <v>114</v>
      </c>
      <c r="F34" s="224">
        <v>114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  <c r="N34" s="226">
        <f>SUM(B34:M34)</f>
        <v>342</v>
      </c>
    </row>
    <row r="35" spans="1:14" ht="12.75">
      <c r="A35" s="139" t="s">
        <v>94</v>
      </c>
      <c r="B35" s="223">
        <v>0</v>
      </c>
      <c r="C35" s="223">
        <v>0</v>
      </c>
      <c r="D35" s="223">
        <v>0</v>
      </c>
      <c r="E35" s="223">
        <v>50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  <c r="N35" s="226">
        <f>SUM(B35:M35)</f>
        <v>50</v>
      </c>
    </row>
    <row r="36" spans="1:14" ht="12.75">
      <c r="A36" s="139" t="s">
        <v>30</v>
      </c>
      <c r="B36" s="223">
        <v>1164.8</v>
      </c>
      <c r="C36" s="223">
        <v>1164.8</v>
      </c>
      <c r="D36" s="223">
        <v>1164.8</v>
      </c>
      <c r="E36" s="223">
        <v>1164.8</v>
      </c>
      <c r="F36" s="224">
        <v>1164.8</v>
      </c>
      <c r="G36" s="224">
        <v>1164.8</v>
      </c>
      <c r="H36" s="224">
        <v>1164.8</v>
      </c>
      <c r="I36" s="224">
        <v>1164.8</v>
      </c>
      <c r="J36" s="224">
        <v>1164.8</v>
      </c>
      <c r="K36" s="224">
        <v>1164.8</v>
      </c>
      <c r="L36" s="224">
        <v>1164.8</v>
      </c>
      <c r="M36" s="224">
        <v>1164.8</v>
      </c>
      <c r="N36" s="226">
        <f t="shared" si="0"/>
        <v>13977.599999999997</v>
      </c>
    </row>
    <row r="37" spans="1:14" ht="12.75">
      <c r="A37" s="139" t="s">
        <v>95</v>
      </c>
      <c r="B37" s="224">
        <v>0</v>
      </c>
      <c r="C37" s="223">
        <v>20</v>
      </c>
      <c r="D37" s="223">
        <v>49</v>
      </c>
      <c r="E37" s="223">
        <v>20</v>
      </c>
      <c r="F37" s="224">
        <v>0</v>
      </c>
      <c r="G37" s="224">
        <v>0</v>
      </c>
      <c r="H37" s="224">
        <v>120</v>
      </c>
      <c r="I37" s="224">
        <v>0</v>
      </c>
      <c r="J37" s="224">
        <v>0</v>
      </c>
      <c r="K37" s="224">
        <v>0</v>
      </c>
      <c r="L37" s="224">
        <v>0</v>
      </c>
      <c r="M37" s="224">
        <v>25.2</v>
      </c>
      <c r="N37" s="226">
        <f t="shared" si="0"/>
        <v>234.2</v>
      </c>
    </row>
    <row r="38" spans="1:14" ht="12.75">
      <c r="A38" s="139" t="s">
        <v>93</v>
      </c>
      <c r="B38" s="224">
        <v>0</v>
      </c>
      <c r="C38" s="223">
        <v>0</v>
      </c>
      <c r="D38" s="223">
        <v>0</v>
      </c>
      <c r="E38" s="223">
        <v>563.16</v>
      </c>
      <c r="F38" s="224">
        <v>162.6</v>
      </c>
      <c r="G38" s="224">
        <v>0</v>
      </c>
      <c r="H38" s="224">
        <v>0</v>
      </c>
      <c r="I38" s="224">
        <v>0</v>
      </c>
      <c r="J38" s="224">
        <v>316.76</v>
      </c>
      <c r="K38" s="224"/>
      <c r="L38" s="224">
        <v>0</v>
      </c>
      <c r="M38" s="224">
        <v>0</v>
      </c>
      <c r="N38" s="226">
        <f>SUM(B38:M38)</f>
        <v>1042.52</v>
      </c>
    </row>
    <row r="39" spans="1:14" ht="12.75">
      <c r="A39" s="139" t="s">
        <v>46</v>
      </c>
      <c r="B39" s="223">
        <v>15</v>
      </c>
      <c r="C39" s="223">
        <v>0</v>
      </c>
      <c r="D39" s="223">
        <v>0</v>
      </c>
      <c r="E39" s="223">
        <v>0</v>
      </c>
      <c r="F39" s="224">
        <v>0</v>
      </c>
      <c r="G39" s="224">
        <v>0</v>
      </c>
      <c r="H39" s="224">
        <v>0</v>
      </c>
      <c r="I39" s="224">
        <v>0</v>
      </c>
      <c r="J39" s="224">
        <v>30</v>
      </c>
      <c r="K39" s="224">
        <v>0</v>
      </c>
      <c r="L39" s="224">
        <v>0</v>
      </c>
      <c r="M39" s="224">
        <v>16</v>
      </c>
      <c r="N39" s="226">
        <f t="shared" si="0"/>
        <v>61</v>
      </c>
    </row>
    <row r="40" spans="1:14" ht="12.75">
      <c r="A40" s="139" t="s">
        <v>111</v>
      </c>
      <c r="B40" s="224">
        <v>0</v>
      </c>
      <c r="C40" s="223">
        <v>47</v>
      </c>
      <c r="D40" s="223">
        <v>57</v>
      </c>
      <c r="E40" s="223">
        <v>48</v>
      </c>
      <c r="F40" s="224">
        <v>90</v>
      </c>
      <c r="G40" s="224">
        <v>0</v>
      </c>
      <c r="H40" s="224">
        <v>105</v>
      </c>
      <c r="I40" s="224">
        <v>0</v>
      </c>
      <c r="J40" s="224">
        <v>0</v>
      </c>
      <c r="K40" s="224">
        <v>56</v>
      </c>
      <c r="L40" s="224">
        <v>0</v>
      </c>
      <c r="M40" s="224">
        <v>174</v>
      </c>
      <c r="N40" s="226">
        <f t="shared" si="0"/>
        <v>577</v>
      </c>
    </row>
    <row r="41" spans="1:14" ht="12.75">
      <c r="A41" s="139" t="s">
        <v>119</v>
      </c>
      <c r="B41" s="224">
        <v>0</v>
      </c>
      <c r="C41" s="223">
        <v>0</v>
      </c>
      <c r="D41" s="223">
        <v>0</v>
      </c>
      <c r="E41" s="223">
        <v>0</v>
      </c>
      <c r="F41" s="224">
        <v>0</v>
      </c>
      <c r="G41" s="224">
        <v>0</v>
      </c>
      <c r="H41" s="224">
        <v>0</v>
      </c>
      <c r="I41" s="224">
        <v>0</v>
      </c>
      <c r="J41" s="224">
        <v>0</v>
      </c>
      <c r="K41" s="224">
        <v>0</v>
      </c>
      <c r="L41" s="224">
        <v>0</v>
      </c>
      <c r="M41" s="224">
        <v>45</v>
      </c>
      <c r="N41" s="226">
        <f>SUM(B41:M41)</f>
        <v>45</v>
      </c>
    </row>
    <row r="42" spans="1:14" ht="12.75">
      <c r="A42" s="139" t="s">
        <v>79</v>
      </c>
      <c r="B42" s="224">
        <v>0</v>
      </c>
      <c r="C42" s="223">
        <v>2600</v>
      </c>
      <c r="D42" s="223">
        <v>1300</v>
      </c>
      <c r="E42" s="223">
        <v>1300</v>
      </c>
      <c r="F42" s="224">
        <v>1300</v>
      </c>
      <c r="G42" s="224">
        <v>1300</v>
      </c>
      <c r="H42" s="224">
        <v>1300</v>
      </c>
      <c r="I42" s="224">
        <v>1300</v>
      </c>
      <c r="J42" s="224">
        <v>1300</v>
      </c>
      <c r="K42" s="224">
        <v>1300</v>
      </c>
      <c r="L42" s="224">
        <v>1300</v>
      </c>
      <c r="M42" s="224">
        <v>1300</v>
      </c>
      <c r="N42" s="226">
        <f t="shared" si="0"/>
        <v>15600</v>
      </c>
    </row>
    <row r="43" spans="1:14" ht="12.75">
      <c r="A43" s="139" t="s">
        <v>80</v>
      </c>
      <c r="B43" s="223">
        <v>35</v>
      </c>
      <c r="C43" s="223">
        <v>35</v>
      </c>
      <c r="D43" s="223">
        <v>35</v>
      </c>
      <c r="E43" s="223">
        <v>35</v>
      </c>
      <c r="F43" s="224">
        <v>35</v>
      </c>
      <c r="G43" s="224">
        <v>35</v>
      </c>
      <c r="H43" s="224">
        <v>35</v>
      </c>
      <c r="I43" s="224">
        <v>35</v>
      </c>
      <c r="J43" s="224">
        <v>35</v>
      </c>
      <c r="K43" s="224">
        <v>35</v>
      </c>
      <c r="L43" s="224">
        <v>35</v>
      </c>
      <c r="M43" s="224">
        <v>35</v>
      </c>
      <c r="N43" s="226">
        <f t="shared" si="0"/>
        <v>420</v>
      </c>
    </row>
    <row r="44" spans="1:14" ht="12.75">
      <c r="A44" s="139" t="s">
        <v>64</v>
      </c>
      <c r="B44" s="223">
        <v>550</v>
      </c>
      <c r="C44" s="223">
        <v>0</v>
      </c>
      <c r="D44" s="223">
        <v>1300</v>
      </c>
      <c r="E44" s="223">
        <v>650</v>
      </c>
      <c r="F44" s="224">
        <v>650</v>
      </c>
      <c r="G44" s="224">
        <v>650</v>
      </c>
      <c r="H44" s="224">
        <v>650</v>
      </c>
      <c r="I44" s="224">
        <v>650</v>
      </c>
      <c r="J44" s="224">
        <v>650</v>
      </c>
      <c r="K44" s="224">
        <v>650</v>
      </c>
      <c r="L44" s="224">
        <v>650</v>
      </c>
      <c r="M44" s="224">
        <v>650</v>
      </c>
      <c r="N44" s="226">
        <f t="shared" si="0"/>
        <v>7700</v>
      </c>
    </row>
    <row r="45" spans="1:14" ht="12.75">
      <c r="A45" s="139" t="s">
        <v>96</v>
      </c>
      <c r="B45" s="223">
        <v>702.6</v>
      </c>
      <c r="C45" s="223">
        <v>0</v>
      </c>
      <c r="D45" s="223">
        <v>2012.35</v>
      </c>
      <c r="E45" s="223">
        <v>0</v>
      </c>
      <c r="F45" s="224">
        <v>1113.44</v>
      </c>
      <c r="G45" s="224">
        <v>1694.82</v>
      </c>
      <c r="H45" s="224">
        <v>382.54</v>
      </c>
      <c r="I45" s="224">
        <v>0</v>
      </c>
      <c r="J45" s="224">
        <v>942.24</v>
      </c>
      <c r="K45" s="224">
        <v>323.29</v>
      </c>
      <c r="L45" s="224">
        <v>0</v>
      </c>
      <c r="M45" s="224">
        <v>0</v>
      </c>
      <c r="N45" s="226">
        <f>SUM(B45:M45)</f>
        <v>7171.28</v>
      </c>
    </row>
    <row r="46" spans="1:14" ht="12.75">
      <c r="A46" s="139" t="s">
        <v>44</v>
      </c>
      <c r="B46" s="223">
        <v>4286.65</v>
      </c>
      <c r="C46" s="223">
        <v>4672.35</v>
      </c>
      <c r="D46" s="223">
        <v>3109.21</v>
      </c>
      <c r="E46" s="223">
        <v>5234.44</v>
      </c>
      <c r="F46" s="224">
        <v>4571.94</v>
      </c>
      <c r="G46" s="224">
        <v>4139.76</v>
      </c>
      <c r="H46" s="224">
        <v>4506.72</v>
      </c>
      <c r="I46" s="224">
        <v>4724.76</v>
      </c>
      <c r="J46" s="224">
        <v>4190.73</v>
      </c>
      <c r="K46" s="224">
        <v>4482.29</v>
      </c>
      <c r="L46" s="224">
        <v>5311.81</v>
      </c>
      <c r="M46" s="224">
        <v>10623.62</v>
      </c>
      <c r="N46" s="226">
        <f t="shared" si="0"/>
        <v>59854.28</v>
      </c>
    </row>
    <row r="47" spans="1:14" ht="12.75">
      <c r="A47" s="139" t="s">
        <v>45</v>
      </c>
      <c r="B47" s="223">
        <v>36741.05</v>
      </c>
      <c r="C47" s="223">
        <v>36740.9</v>
      </c>
      <c r="D47" s="223">
        <v>36740.91</v>
      </c>
      <c r="E47" s="223">
        <v>36765.66</v>
      </c>
      <c r="F47" s="224">
        <v>36524.05</v>
      </c>
      <c r="G47" s="224">
        <v>36804.8</v>
      </c>
      <c r="H47" s="224">
        <v>36804.8</v>
      </c>
      <c r="I47" s="224">
        <v>28965.29</v>
      </c>
      <c r="J47" s="224">
        <v>28965.29</v>
      </c>
      <c r="K47" s="224">
        <v>36804.8</v>
      </c>
      <c r="L47" s="224">
        <v>37849.06</v>
      </c>
      <c r="M47" s="224">
        <v>37849.06</v>
      </c>
      <c r="N47" s="226">
        <f t="shared" si="0"/>
        <v>427555.6699999999</v>
      </c>
    </row>
    <row r="48" spans="1:14" ht="12.75">
      <c r="A48" s="139" t="s">
        <v>48</v>
      </c>
      <c r="B48" s="223">
        <v>93.85</v>
      </c>
      <c r="C48" s="223">
        <v>0</v>
      </c>
      <c r="D48" s="223">
        <v>70.05</v>
      </c>
      <c r="E48" s="223">
        <v>63.2</v>
      </c>
      <c r="F48" s="224">
        <v>50.2</v>
      </c>
      <c r="G48" s="224">
        <v>82.7</v>
      </c>
      <c r="H48" s="224">
        <v>60.8</v>
      </c>
      <c r="I48" s="224">
        <v>31.8</v>
      </c>
      <c r="J48" s="224">
        <v>0</v>
      </c>
      <c r="K48" s="224">
        <v>70.45</v>
      </c>
      <c r="L48" s="224">
        <v>86.75</v>
      </c>
      <c r="M48" s="224">
        <v>57.35</v>
      </c>
      <c r="N48" s="226">
        <f t="shared" si="0"/>
        <v>667.15</v>
      </c>
    </row>
    <row r="49" spans="1:14" ht="12.75">
      <c r="A49" s="139" t="s">
        <v>104</v>
      </c>
      <c r="B49" s="223">
        <v>0</v>
      </c>
      <c r="C49" s="223">
        <v>0</v>
      </c>
      <c r="D49" s="223">
        <v>0</v>
      </c>
      <c r="E49" s="223">
        <v>0</v>
      </c>
      <c r="F49" s="224">
        <v>0</v>
      </c>
      <c r="G49" s="224">
        <v>46.98</v>
      </c>
      <c r="H49" s="224">
        <v>0</v>
      </c>
      <c r="I49" s="224">
        <v>0</v>
      </c>
      <c r="J49" s="224">
        <v>0</v>
      </c>
      <c r="K49" s="224">
        <v>0</v>
      </c>
      <c r="L49" s="224">
        <v>0</v>
      </c>
      <c r="M49" s="224">
        <v>0</v>
      </c>
      <c r="N49" s="226">
        <f>SUM(B49:M49)</f>
        <v>46.98</v>
      </c>
    </row>
    <row r="50" spans="1:14" ht="12.75">
      <c r="A50" s="139" t="s">
        <v>97</v>
      </c>
      <c r="B50" s="223">
        <v>0</v>
      </c>
      <c r="C50" s="223">
        <v>0</v>
      </c>
      <c r="D50" s="223">
        <v>9720.9</v>
      </c>
      <c r="E50" s="223">
        <v>0</v>
      </c>
      <c r="F50" s="224">
        <v>9821.96</v>
      </c>
      <c r="G50" s="224">
        <v>4774.78</v>
      </c>
      <c r="H50" s="224">
        <v>4882</v>
      </c>
      <c r="I50" s="224">
        <v>4791.61</v>
      </c>
      <c r="J50" s="224">
        <v>2220.52</v>
      </c>
      <c r="K50" s="224">
        <v>2220.52</v>
      </c>
      <c r="L50" s="224">
        <v>9959.67</v>
      </c>
      <c r="M50" s="224">
        <v>5200.57</v>
      </c>
      <c r="N50" s="226">
        <f>SUM(B50:M50)</f>
        <v>53592.52999999999</v>
      </c>
    </row>
    <row r="51" spans="1:14" ht="12.75">
      <c r="A51" s="139" t="s">
        <v>63</v>
      </c>
      <c r="B51" s="223">
        <v>181.33</v>
      </c>
      <c r="C51" s="223">
        <v>136</v>
      </c>
      <c r="D51" s="223">
        <v>136</v>
      </c>
      <c r="E51" s="223">
        <v>151</v>
      </c>
      <c r="F51" s="224">
        <v>151</v>
      </c>
      <c r="G51" s="224">
        <v>151</v>
      </c>
      <c r="H51" s="224">
        <v>151</v>
      </c>
      <c r="I51" s="224">
        <v>151</v>
      </c>
      <c r="J51" s="224">
        <v>151</v>
      </c>
      <c r="K51" s="224">
        <v>151</v>
      </c>
      <c r="L51" s="224">
        <v>151</v>
      </c>
      <c r="M51" s="224">
        <v>302</v>
      </c>
      <c r="N51" s="226">
        <f t="shared" si="0"/>
        <v>1963.33</v>
      </c>
    </row>
    <row r="52" spans="1:14" ht="12.75">
      <c r="A52" s="139" t="s">
        <v>83</v>
      </c>
      <c r="B52" s="223">
        <v>0</v>
      </c>
      <c r="C52" s="223">
        <v>0</v>
      </c>
      <c r="D52" s="223">
        <v>170</v>
      </c>
      <c r="E52" s="223">
        <v>0</v>
      </c>
      <c r="F52" s="224">
        <v>200</v>
      </c>
      <c r="G52" s="224">
        <v>0</v>
      </c>
      <c r="H52" s="224">
        <v>0</v>
      </c>
      <c r="I52" s="224">
        <v>0</v>
      </c>
      <c r="J52" s="224">
        <v>0</v>
      </c>
      <c r="K52" s="224">
        <v>0</v>
      </c>
      <c r="L52" s="224">
        <v>0</v>
      </c>
      <c r="M52" s="224">
        <v>0</v>
      </c>
      <c r="N52" s="226">
        <f>SUM(B52:M52)</f>
        <v>370</v>
      </c>
    </row>
    <row r="53" spans="1:14" ht="12.75">
      <c r="A53" s="139" t="s">
        <v>39</v>
      </c>
      <c r="B53" s="223">
        <v>180</v>
      </c>
      <c r="C53" s="223">
        <v>180</v>
      </c>
      <c r="D53" s="223">
        <v>180</v>
      </c>
      <c r="E53" s="223">
        <v>0</v>
      </c>
      <c r="F53" s="224">
        <v>437</v>
      </c>
      <c r="G53" s="224">
        <v>257</v>
      </c>
      <c r="H53" s="224">
        <v>257</v>
      </c>
      <c r="I53" s="224">
        <v>257</v>
      </c>
      <c r="J53" s="224">
        <v>257</v>
      </c>
      <c r="K53" s="224">
        <v>257</v>
      </c>
      <c r="L53" s="224">
        <v>257</v>
      </c>
      <c r="M53" s="224">
        <v>257</v>
      </c>
      <c r="N53" s="226">
        <f t="shared" si="0"/>
        <v>2776</v>
      </c>
    </row>
    <row r="54" spans="1:14" ht="12.75">
      <c r="A54" s="139" t="s">
        <v>116</v>
      </c>
      <c r="B54" s="223">
        <v>0</v>
      </c>
      <c r="C54" s="223">
        <v>0</v>
      </c>
      <c r="D54" s="223">
        <v>0</v>
      </c>
      <c r="E54" s="223">
        <v>0</v>
      </c>
      <c r="F54" s="224">
        <v>0</v>
      </c>
      <c r="G54" s="224">
        <v>0</v>
      </c>
      <c r="H54" s="224">
        <v>0</v>
      </c>
      <c r="I54" s="224">
        <v>0</v>
      </c>
      <c r="J54" s="224">
        <v>0</v>
      </c>
      <c r="K54" s="224">
        <v>0</v>
      </c>
      <c r="L54" s="224">
        <v>233.91</v>
      </c>
      <c r="M54" s="224">
        <v>0</v>
      </c>
      <c r="N54" s="226">
        <f>SUM(B54:M54)</f>
        <v>233.91</v>
      </c>
    </row>
    <row r="55" spans="1:14" ht="12.75">
      <c r="A55" s="139" t="s">
        <v>65</v>
      </c>
      <c r="B55" s="223">
        <v>591</v>
      </c>
      <c r="C55" s="223">
        <v>591</v>
      </c>
      <c r="D55" s="223">
        <v>591</v>
      </c>
      <c r="E55" s="223">
        <v>591</v>
      </c>
      <c r="F55" s="224">
        <v>591</v>
      </c>
      <c r="G55" s="224">
        <v>1142.6</v>
      </c>
      <c r="H55" s="224">
        <v>591</v>
      </c>
      <c r="I55" s="224">
        <v>591</v>
      </c>
      <c r="J55" s="224">
        <v>591</v>
      </c>
      <c r="K55" s="224">
        <v>591</v>
      </c>
      <c r="L55" s="224">
        <v>591</v>
      </c>
      <c r="M55" s="224">
        <v>591</v>
      </c>
      <c r="N55" s="226">
        <f t="shared" si="0"/>
        <v>7643.6</v>
      </c>
    </row>
    <row r="56" spans="1:14" ht="12.75">
      <c r="A56" s="139" t="s">
        <v>66</v>
      </c>
      <c r="B56" s="223">
        <v>711.56</v>
      </c>
      <c r="C56" s="223">
        <v>502.24</v>
      </c>
      <c r="D56" s="223">
        <v>619</v>
      </c>
      <c r="E56" s="223">
        <v>446.56</v>
      </c>
      <c r="F56" s="224">
        <v>567.31</v>
      </c>
      <c r="G56" s="224">
        <v>531.78</v>
      </c>
      <c r="H56" s="224">
        <v>520.57</v>
      </c>
      <c r="I56" s="224">
        <v>499.45</v>
      </c>
      <c r="J56" s="224">
        <v>479.82</v>
      </c>
      <c r="K56" s="224">
        <v>446.12</v>
      </c>
      <c r="L56" s="224">
        <v>400.18</v>
      </c>
      <c r="M56" s="224">
        <v>388.7</v>
      </c>
      <c r="N56" s="226">
        <f t="shared" si="0"/>
        <v>6113.29</v>
      </c>
    </row>
    <row r="57" spans="1:14" ht="12.75">
      <c r="A57" s="139" t="s">
        <v>114</v>
      </c>
      <c r="B57" s="223">
        <v>0</v>
      </c>
      <c r="C57" s="223">
        <v>0</v>
      </c>
      <c r="D57" s="223">
        <v>0</v>
      </c>
      <c r="E57" s="223">
        <v>0</v>
      </c>
      <c r="F57" s="224">
        <v>0</v>
      </c>
      <c r="G57" s="224">
        <v>0</v>
      </c>
      <c r="H57" s="224">
        <v>0</v>
      </c>
      <c r="I57" s="224">
        <v>21.7</v>
      </c>
      <c r="J57" s="224">
        <v>0</v>
      </c>
      <c r="K57" s="224">
        <v>0</v>
      </c>
      <c r="L57" s="224">
        <v>0</v>
      </c>
      <c r="M57" s="224">
        <v>0</v>
      </c>
      <c r="N57" s="226">
        <f>SUM(B57:M57)</f>
        <v>21.7</v>
      </c>
    </row>
    <row r="58" spans="1:14" ht="12.75">
      <c r="A58" s="139" t="s">
        <v>42</v>
      </c>
      <c r="B58" s="223">
        <v>194</v>
      </c>
      <c r="C58" s="223">
        <v>0</v>
      </c>
      <c r="D58" s="223">
        <v>0</v>
      </c>
      <c r="E58" s="223">
        <v>0</v>
      </c>
      <c r="F58" s="224">
        <v>0</v>
      </c>
      <c r="G58" s="224">
        <v>0</v>
      </c>
      <c r="H58" s="224">
        <v>25</v>
      </c>
      <c r="I58" s="224">
        <v>0</v>
      </c>
      <c r="J58" s="224">
        <v>0</v>
      </c>
      <c r="K58" s="224">
        <v>0</v>
      </c>
      <c r="L58" s="224">
        <v>0</v>
      </c>
      <c r="M58" s="224">
        <v>0</v>
      </c>
      <c r="N58" s="226">
        <f t="shared" si="0"/>
        <v>219</v>
      </c>
    </row>
    <row r="59" spans="1:14" ht="13.5" thickBot="1">
      <c r="A59" s="146" t="s">
        <v>40</v>
      </c>
      <c r="B59" s="227">
        <v>754.89</v>
      </c>
      <c r="C59" s="227">
        <v>754.89</v>
      </c>
      <c r="D59" s="227">
        <v>754.89</v>
      </c>
      <c r="E59" s="227">
        <v>858.63</v>
      </c>
      <c r="F59" s="228">
        <v>858.63</v>
      </c>
      <c r="G59" s="228">
        <v>858.63</v>
      </c>
      <c r="H59" s="228">
        <v>858.63</v>
      </c>
      <c r="I59" s="228">
        <v>858.63</v>
      </c>
      <c r="J59" s="228">
        <v>858.63</v>
      </c>
      <c r="K59" s="228">
        <v>858.63</v>
      </c>
      <c r="L59" s="228">
        <v>858.63</v>
      </c>
      <c r="M59" s="228">
        <v>858.63</v>
      </c>
      <c r="N59" s="229">
        <f t="shared" si="0"/>
        <v>9992.339999999998</v>
      </c>
    </row>
    <row r="60" spans="1:14" ht="7.5" customHeight="1" thickBot="1" thickTop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</row>
    <row r="61" spans="1:14" ht="14.25" customHeight="1" thickTop="1">
      <c r="A61" s="253" t="s">
        <v>136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6">
        <f>SUM(N4:N6:N7)</f>
        <v>754309.18</v>
      </c>
    </row>
    <row r="62" spans="1:14" ht="15" customHeight="1" thickBot="1">
      <c r="A62" s="254" t="s">
        <v>135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8">
        <f>SUM(N8:N59)</f>
        <v>753319.0599999999</v>
      </c>
    </row>
    <row r="63" spans="1:14" ht="8.25" customHeight="1" thickBot="1" thickTop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</row>
    <row r="64" spans="1:14" ht="16.5" thickBot="1">
      <c r="A64" s="233" t="s">
        <v>62</v>
      </c>
      <c r="B64" s="234">
        <f>SUM(B4:B7)-SUM(B8:B59)</f>
        <v>12193.609999999993</v>
      </c>
      <c r="C64" s="235">
        <f aca="true" t="shared" si="1" ref="C64:M64">SUM(C4:C7)-SUM(C8:C59)+B64</f>
        <v>16819.689999999995</v>
      </c>
      <c r="D64" s="235">
        <f t="shared" si="1"/>
        <v>13955.139999999992</v>
      </c>
      <c r="E64" s="235">
        <f t="shared" si="1"/>
        <v>28285.369999999995</v>
      </c>
      <c r="F64" s="235">
        <f t="shared" si="1"/>
        <v>22104.899999999994</v>
      </c>
      <c r="G64" s="235">
        <f t="shared" si="1"/>
        <v>23327.87999999999</v>
      </c>
      <c r="H64" s="235">
        <f t="shared" si="1"/>
        <v>23786.469999999987</v>
      </c>
      <c r="I64" s="235">
        <f t="shared" si="1"/>
        <v>8948.649999999987</v>
      </c>
      <c r="J64" s="235">
        <f t="shared" si="1"/>
        <v>6160.069999999992</v>
      </c>
      <c r="K64" s="235">
        <f t="shared" si="1"/>
        <v>4725.089999999989</v>
      </c>
      <c r="L64" s="235">
        <f t="shared" si="1"/>
        <v>12029.739999999983</v>
      </c>
      <c r="M64" s="236">
        <f t="shared" si="1"/>
        <v>990.1199999999881</v>
      </c>
      <c r="N64" s="237">
        <f>SUM(N4:N7)-SUM(N8:N59)</f>
        <v>990.1200000001118</v>
      </c>
    </row>
  </sheetData>
  <mergeCells count="1">
    <mergeCell ref="A1:N1"/>
  </mergeCells>
  <printOptions horizontalCentered="1"/>
  <pageMargins left="0.7874015748031497" right="0.7874015748031497" top="0.24" bottom="0.28" header="0.17" footer="0.1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8"/>
  <sheetViews>
    <sheetView workbookViewId="0" topLeftCell="A1">
      <selection activeCell="A8" sqref="A8"/>
    </sheetView>
  </sheetViews>
  <sheetFormatPr defaultColWidth="9.140625" defaultRowHeight="12.75"/>
  <cols>
    <col min="1" max="1" width="58.7109375" style="0" bestFit="1" customWidth="1"/>
    <col min="2" max="2" width="11.421875" style="9" bestFit="1" customWidth="1"/>
    <col min="3" max="3" width="14.8515625" style="9" bestFit="1" customWidth="1"/>
    <col min="4" max="4" width="11.00390625" style="9" bestFit="1" customWidth="1"/>
    <col min="5" max="6" width="1.1484375" style="9" customWidth="1"/>
    <col min="7" max="7" width="1.28515625" style="9" customWidth="1"/>
    <col min="8" max="8" width="0.9921875" style="9" customWidth="1"/>
    <col min="9" max="10" width="1.1484375" style="9" customWidth="1"/>
    <col min="11" max="11" width="0.85546875" style="9" customWidth="1"/>
    <col min="12" max="12" width="1.28515625" style="9" customWidth="1"/>
    <col min="13" max="13" width="1.8515625" style="9" customWidth="1"/>
    <col min="14" max="14" width="19.57421875" style="9" bestFit="1" customWidth="1"/>
    <col min="15" max="15" width="8.7109375" style="0" customWidth="1"/>
  </cols>
  <sheetData>
    <row r="1" spans="1:14" ht="23.25" customHeight="1">
      <c r="A1" s="313" t="s">
        <v>350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5" ht="6.75" customHeight="1" thickBot="1">
      <c r="A2" s="1"/>
      <c r="B2" s="1"/>
      <c r="C2" s="1"/>
      <c r="D2" s="1"/>
      <c r="E2" s="1"/>
    </row>
    <row r="3" spans="1:14" ht="17.25" thickBot="1" thickTop="1">
      <c r="A3" s="7" t="s">
        <v>81</v>
      </c>
      <c r="B3" s="7" t="s">
        <v>49</v>
      </c>
      <c r="C3" s="7" t="s">
        <v>50</v>
      </c>
      <c r="D3" s="7" t="s">
        <v>51</v>
      </c>
      <c r="E3" s="7" t="s">
        <v>52</v>
      </c>
      <c r="F3" s="7" t="s">
        <v>53</v>
      </c>
      <c r="G3" s="7" t="s">
        <v>54</v>
      </c>
      <c r="H3" s="7" t="s">
        <v>55</v>
      </c>
      <c r="I3" s="7" t="s">
        <v>56</v>
      </c>
      <c r="J3" s="7" t="s">
        <v>57</v>
      </c>
      <c r="K3" s="7" t="s">
        <v>58</v>
      </c>
      <c r="L3" s="7" t="s">
        <v>59</v>
      </c>
      <c r="M3" s="7" t="s">
        <v>60</v>
      </c>
      <c r="N3" s="7" t="s">
        <v>61</v>
      </c>
    </row>
    <row r="4" spans="1:14" ht="13.5" thickTop="1">
      <c r="A4" s="129" t="s">
        <v>121</v>
      </c>
      <c r="B4" s="130">
        <v>990.12</v>
      </c>
      <c r="C4" s="130">
        <v>0</v>
      </c>
      <c r="D4" s="130">
        <v>0</v>
      </c>
      <c r="E4" s="130">
        <v>0</v>
      </c>
      <c r="F4" s="131">
        <v>0</v>
      </c>
      <c r="G4" s="131">
        <v>0</v>
      </c>
      <c r="H4" s="131">
        <v>0</v>
      </c>
      <c r="I4" s="131">
        <v>0</v>
      </c>
      <c r="J4" s="131">
        <v>0</v>
      </c>
      <c r="K4" s="131">
        <v>0</v>
      </c>
      <c r="L4" s="131">
        <v>0</v>
      </c>
      <c r="M4" s="131">
        <v>0</v>
      </c>
      <c r="N4" s="171">
        <v>990.12</v>
      </c>
    </row>
    <row r="5" spans="1:14" ht="12.75">
      <c r="A5" s="134" t="s">
        <v>295</v>
      </c>
      <c r="B5" s="135">
        <v>0</v>
      </c>
      <c r="C5" s="135"/>
      <c r="D5" s="135">
        <v>0</v>
      </c>
      <c r="E5" s="135">
        <v>860.04</v>
      </c>
      <c r="F5" s="136">
        <v>1309.61</v>
      </c>
      <c r="G5" s="136">
        <v>1279.94</v>
      </c>
      <c r="H5" s="136">
        <v>1439.63</v>
      </c>
      <c r="I5" s="136">
        <v>1579.38</v>
      </c>
      <c r="J5" s="136">
        <v>1596.47</v>
      </c>
      <c r="K5" s="136">
        <v>1929.88</v>
      </c>
      <c r="L5" s="136">
        <v>2124.66</v>
      </c>
      <c r="M5" s="136">
        <v>0</v>
      </c>
      <c r="N5" s="172">
        <f aca="true" t="shared" si="0" ref="N5:N12">SUM(B5:M5)</f>
        <v>12119.61</v>
      </c>
    </row>
    <row r="6" spans="1:14" ht="12.75">
      <c r="A6" s="134" t="s">
        <v>74</v>
      </c>
      <c r="B6" s="135">
        <v>66666.67</v>
      </c>
      <c r="C6" s="135">
        <v>66666.67</v>
      </c>
      <c r="D6" s="135">
        <v>66666.67</v>
      </c>
      <c r="E6" s="135">
        <v>66666.67</v>
      </c>
      <c r="F6" s="136">
        <v>66666.67</v>
      </c>
      <c r="G6" s="136">
        <v>66666</v>
      </c>
      <c r="H6" s="136">
        <v>66666.67</v>
      </c>
      <c r="I6" s="136">
        <v>66666.67</v>
      </c>
      <c r="J6" s="136">
        <v>66666.67</v>
      </c>
      <c r="K6" s="136">
        <v>66666.67</v>
      </c>
      <c r="L6" s="136">
        <v>66666.67</v>
      </c>
      <c r="M6" s="136">
        <v>66667.3</v>
      </c>
      <c r="N6" s="172">
        <f t="shared" si="0"/>
        <v>800000.0000000001</v>
      </c>
    </row>
    <row r="7" spans="1:14" ht="12.75">
      <c r="A7" s="139" t="s">
        <v>73</v>
      </c>
      <c r="B7" s="136">
        <v>0</v>
      </c>
      <c r="C7" s="135">
        <v>0</v>
      </c>
      <c r="D7" s="135">
        <v>114.15</v>
      </c>
      <c r="E7" s="135">
        <v>138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72">
        <f t="shared" si="0"/>
        <v>252.15</v>
      </c>
    </row>
    <row r="8" spans="1:14" ht="12.75">
      <c r="A8" s="139" t="s">
        <v>344</v>
      </c>
      <c r="B8" s="136">
        <v>0</v>
      </c>
      <c r="C8" s="135">
        <v>0</v>
      </c>
      <c r="D8" s="135">
        <v>0</v>
      </c>
      <c r="E8" s="135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35</v>
      </c>
      <c r="N8" s="172">
        <f>SUM(B8:M8)</f>
        <v>35</v>
      </c>
    </row>
    <row r="9" spans="1:14" ht="12.75">
      <c r="A9" s="139" t="s">
        <v>122</v>
      </c>
      <c r="B9" s="136">
        <v>65.54</v>
      </c>
      <c r="C9" s="135">
        <v>26.04</v>
      </c>
      <c r="D9" s="135">
        <v>59.55</v>
      </c>
      <c r="E9" s="135">
        <v>81.48</v>
      </c>
      <c r="F9" s="136">
        <v>211.77</v>
      </c>
      <c r="G9" s="136">
        <v>41.23</v>
      </c>
      <c r="H9" s="136">
        <v>205.72</v>
      </c>
      <c r="I9" s="136">
        <v>100.54</v>
      </c>
      <c r="J9" s="136">
        <v>273.01</v>
      </c>
      <c r="K9" s="136">
        <v>133.48</v>
      </c>
      <c r="L9" s="136">
        <v>551.85</v>
      </c>
      <c r="M9" s="136">
        <v>129.62</v>
      </c>
      <c r="N9" s="172">
        <f t="shared" si="0"/>
        <v>1879.83</v>
      </c>
    </row>
    <row r="10" spans="1:14" ht="12.75">
      <c r="A10" s="139" t="s">
        <v>322</v>
      </c>
      <c r="B10" s="136">
        <v>0</v>
      </c>
      <c r="C10" s="135">
        <v>0</v>
      </c>
      <c r="D10" s="135">
        <v>0</v>
      </c>
      <c r="E10" s="135"/>
      <c r="F10" s="136"/>
      <c r="G10" s="136"/>
      <c r="H10" s="136"/>
      <c r="I10" s="136">
        <v>70</v>
      </c>
      <c r="J10" s="136">
        <v>0</v>
      </c>
      <c r="K10" s="136">
        <v>0</v>
      </c>
      <c r="L10" s="136">
        <v>0</v>
      </c>
      <c r="M10" s="136">
        <v>0</v>
      </c>
      <c r="N10" s="172">
        <f t="shared" si="0"/>
        <v>70</v>
      </c>
    </row>
    <row r="11" spans="1:14" ht="12.75">
      <c r="A11" s="139" t="s">
        <v>291</v>
      </c>
      <c r="B11" s="136">
        <v>0</v>
      </c>
      <c r="C11" s="135">
        <v>448.5</v>
      </c>
      <c r="D11" s="135">
        <v>448.5</v>
      </c>
      <c r="E11" s="135">
        <v>448.5</v>
      </c>
      <c r="F11" s="136">
        <v>448.5</v>
      </c>
      <c r="G11" s="136">
        <v>448.5</v>
      </c>
      <c r="H11" s="136">
        <v>448.5</v>
      </c>
      <c r="I11" s="136">
        <v>448.5</v>
      </c>
      <c r="J11" s="136">
        <v>448.5</v>
      </c>
      <c r="K11" s="136">
        <v>448.5</v>
      </c>
      <c r="L11" s="136">
        <v>448.5</v>
      </c>
      <c r="M11" s="136">
        <v>448.5</v>
      </c>
      <c r="N11" s="172">
        <f t="shared" si="0"/>
        <v>4933.5</v>
      </c>
    </row>
    <row r="12" spans="1:14" ht="12.75">
      <c r="A12" s="139" t="s">
        <v>72</v>
      </c>
      <c r="B12" s="136">
        <v>52.25</v>
      </c>
      <c r="C12" s="135">
        <v>52.25</v>
      </c>
      <c r="D12" s="135">
        <v>0</v>
      </c>
      <c r="E12" s="135">
        <v>52.25</v>
      </c>
      <c r="F12" s="136">
        <v>52.25</v>
      </c>
      <c r="G12" s="136">
        <v>52.25</v>
      </c>
      <c r="H12" s="136">
        <v>104.5</v>
      </c>
      <c r="I12" s="136">
        <v>0</v>
      </c>
      <c r="J12" s="136">
        <v>52.25</v>
      </c>
      <c r="K12" s="136">
        <v>52.25</v>
      </c>
      <c r="L12" s="136">
        <v>90.2</v>
      </c>
      <c r="M12" s="136">
        <v>419.48</v>
      </c>
      <c r="N12" s="172">
        <f t="shared" si="0"/>
        <v>979.9300000000001</v>
      </c>
    </row>
    <row r="13" spans="1:14" ht="12.75">
      <c r="A13" s="139" t="s">
        <v>332</v>
      </c>
      <c r="B13" s="136">
        <v>0</v>
      </c>
      <c r="C13" s="135">
        <v>0</v>
      </c>
      <c r="D13" s="135">
        <v>0</v>
      </c>
      <c r="E13" s="135"/>
      <c r="F13" s="136"/>
      <c r="G13" s="136"/>
      <c r="H13" s="136"/>
      <c r="I13" s="136">
        <v>30</v>
      </c>
      <c r="J13" s="136">
        <v>0</v>
      </c>
      <c r="K13" s="136">
        <v>0</v>
      </c>
      <c r="L13" s="136">
        <v>0</v>
      </c>
      <c r="M13" s="136">
        <v>0</v>
      </c>
      <c r="N13" s="172">
        <f>SUM(B13:M13)</f>
        <v>30</v>
      </c>
    </row>
    <row r="14" spans="1:14" ht="12.75">
      <c r="A14" s="139" t="s">
        <v>318</v>
      </c>
      <c r="B14" s="135">
        <v>550</v>
      </c>
      <c r="C14" s="135">
        <v>550</v>
      </c>
      <c r="D14" s="135">
        <v>550</v>
      </c>
      <c r="E14" s="135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72">
        <f>SUM(B14:M14)</f>
        <v>1650</v>
      </c>
    </row>
    <row r="15" spans="1:14" ht="12.75">
      <c r="A15" s="139" t="s">
        <v>144</v>
      </c>
      <c r="B15" s="135">
        <v>0</v>
      </c>
      <c r="C15" s="135">
        <v>0</v>
      </c>
      <c r="D15" s="135">
        <v>0</v>
      </c>
      <c r="E15" s="135"/>
      <c r="F15" s="136"/>
      <c r="G15" s="136"/>
      <c r="H15" s="136"/>
      <c r="I15" s="136">
        <v>120</v>
      </c>
      <c r="J15" s="136">
        <v>0</v>
      </c>
      <c r="K15" s="136">
        <v>0</v>
      </c>
      <c r="L15" s="136">
        <v>0</v>
      </c>
      <c r="M15" s="136">
        <v>0</v>
      </c>
      <c r="N15" s="172">
        <f>SUM(B15:M15)</f>
        <v>120</v>
      </c>
    </row>
    <row r="16" spans="1:14" ht="12.75">
      <c r="A16" s="139" t="s">
        <v>342</v>
      </c>
      <c r="B16" s="135">
        <v>0</v>
      </c>
      <c r="C16" s="135">
        <v>0</v>
      </c>
      <c r="D16" s="135">
        <v>0</v>
      </c>
      <c r="E16" s="135"/>
      <c r="F16" s="136"/>
      <c r="G16" s="136"/>
      <c r="H16" s="136"/>
      <c r="I16" s="136"/>
      <c r="J16" s="136"/>
      <c r="K16" s="136">
        <v>0</v>
      </c>
      <c r="L16" s="136">
        <v>120</v>
      </c>
      <c r="M16" s="136">
        <v>0</v>
      </c>
      <c r="N16" s="172">
        <f>SUM(B16:M16)</f>
        <v>120</v>
      </c>
    </row>
    <row r="17" spans="1:14" ht="12.75">
      <c r="A17" s="139" t="s">
        <v>307</v>
      </c>
      <c r="B17" s="135">
        <v>0</v>
      </c>
      <c r="C17" s="135">
        <v>0</v>
      </c>
      <c r="D17" s="135">
        <v>0</v>
      </c>
      <c r="E17" s="135">
        <v>815.87</v>
      </c>
      <c r="F17" s="136">
        <v>1331.07</v>
      </c>
      <c r="G17" s="136">
        <v>1961.28</v>
      </c>
      <c r="H17" s="136">
        <v>2028.82</v>
      </c>
      <c r="I17" s="136">
        <v>2090.9</v>
      </c>
      <c r="J17" s="136">
        <v>3325.39</v>
      </c>
      <c r="K17" s="136">
        <v>3325.38</v>
      </c>
      <c r="L17" s="136">
        <v>3325.38</v>
      </c>
      <c r="M17" s="136">
        <v>2646.54</v>
      </c>
      <c r="N17" s="172">
        <f>SUM(B17:M17)</f>
        <v>20850.63</v>
      </c>
    </row>
    <row r="18" spans="1:14" ht="12.75">
      <c r="A18" s="139" t="s">
        <v>300</v>
      </c>
      <c r="B18" s="135">
        <v>0</v>
      </c>
      <c r="C18" s="135">
        <v>63.28</v>
      </c>
      <c r="D18" s="135">
        <v>0</v>
      </c>
      <c r="E18" s="135">
        <v>0</v>
      </c>
      <c r="F18" s="136">
        <v>58.08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72">
        <f aca="true" t="shared" si="1" ref="N18:N27">SUM(B18:M18)</f>
        <v>121.36</v>
      </c>
    </row>
    <row r="19" spans="1:14" ht="12.75">
      <c r="A19" s="139" t="s">
        <v>142</v>
      </c>
      <c r="B19" s="135">
        <v>0</v>
      </c>
      <c r="C19" s="135">
        <v>0</v>
      </c>
      <c r="D19" s="135">
        <v>0</v>
      </c>
      <c r="E19" s="135"/>
      <c r="F19" s="136"/>
      <c r="G19" s="136">
        <v>57.77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72">
        <f>SUM(B19:M19)</f>
        <v>57.77</v>
      </c>
    </row>
    <row r="20" spans="1:14" ht="12.75">
      <c r="A20" s="139" t="s">
        <v>28</v>
      </c>
      <c r="B20" s="135">
        <v>0</v>
      </c>
      <c r="C20" s="135">
        <v>302.24</v>
      </c>
      <c r="D20" s="135">
        <v>197.73</v>
      </c>
      <c r="E20" s="135">
        <v>208.45</v>
      </c>
      <c r="F20" s="136">
        <v>245.9</v>
      </c>
      <c r="G20" s="136">
        <v>201.01</v>
      </c>
      <c r="H20" s="136">
        <v>110.05</v>
      </c>
      <c r="I20" s="136">
        <v>108.14</v>
      </c>
      <c r="J20" s="136">
        <v>107.53</v>
      </c>
      <c r="K20" s="136">
        <v>116.44</v>
      </c>
      <c r="L20" s="136">
        <v>139.66</v>
      </c>
      <c r="M20" s="136">
        <v>131.45</v>
      </c>
      <c r="N20" s="172">
        <f t="shared" si="1"/>
        <v>1868.6000000000001</v>
      </c>
    </row>
    <row r="21" spans="1:14" ht="12.75">
      <c r="A21" s="139" t="s">
        <v>302</v>
      </c>
      <c r="B21" s="135">
        <v>0</v>
      </c>
      <c r="C21" s="135">
        <v>0</v>
      </c>
      <c r="D21" s="135">
        <v>0</v>
      </c>
      <c r="E21" s="135"/>
      <c r="F21" s="136">
        <v>400</v>
      </c>
      <c r="G21" s="136">
        <v>0</v>
      </c>
      <c r="H21" s="136">
        <v>0</v>
      </c>
      <c r="I21" s="136">
        <v>450</v>
      </c>
      <c r="J21" s="136">
        <v>0</v>
      </c>
      <c r="K21" s="136">
        <v>0</v>
      </c>
      <c r="L21" s="136">
        <v>0</v>
      </c>
      <c r="M21" s="136">
        <v>450</v>
      </c>
      <c r="N21" s="172">
        <f>SUM(B21:M21)</f>
        <v>1300</v>
      </c>
    </row>
    <row r="22" spans="1:14" ht="12.75">
      <c r="A22" s="139" t="s">
        <v>130</v>
      </c>
      <c r="B22" s="135">
        <v>0</v>
      </c>
      <c r="C22" s="135">
        <v>102</v>
      </c>
      <c r="D22" s="135">
        <v>0</v>
      </c>
      <c r="E22" s="135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72">
        <f t="shared" si="1"/>
        <v>102</v>
      </c>
    </row>
    <row r="23" spans="1:14" ht="12.75">
      <c r="A23" s="139" t="s">
        <v>328</v>
      </c>
      <c r="B23" s="135">
        <v>0</v>
      </c>
      <c r="C23" s="135">
        <v>0</v>
      </c>
      <c r="D23" s="135">
        <v>0</v>
      </c>
      <c r="E23" s="135">
        <v>0</v>
      </c>
      <c r="F23" s="136">
        <v>0</v>
      </c>
      <c r="G23" s="136">
        <v>0</v>
      </c>
      <c r="H23" s="136">
        <v>0</v>
      </c>
      <c r="I23" s="136">
        <v>250</v>
      </c>
      <c r="J23" s="136">
        <v>0</v>
      </c>
      <c r="K23" s="136">
        <v>0</v>
      </c>
      <c r="L23" s="136">
        <v>0</v>
      </c>
      <c r="M23" s="136">
        <v>0</v>
      </c>
      <c r="N23" s="172">
        <f>SUM(B23:M23)</f>
        <v>250</v>
      </c>
    </row>
    <row r="24" spans="1:14" ht="12.75">
      <c r="A24" s="139" t="s">
        <v>338</v>
      </c>
      <c r="B24" s="135">
        <v>0</v>
      </c>
      <c r="C24" s="135">
        <v>258.94</v>
      </c>
      <c r="D24" s="135">
        <v>0</v>
      </c>
      <c r="E24" s="135">
        <v>273.64</v>
      </c>
      <c r="F24" s="136">
        <v>264.92</v>
      </c>
      <c r="G24" s="136">
        <v>306.2</v>
      </c>
      <c r="H24" s="136">
        <v>316.85</v>
      </c>
      <c r="I24" s="136">
        <v>0</v>
      </c>
      <c r="J24" s="136">
        <v>0</v>
      </c>
      <c r="K24" s="136">
        <v>290</v>
      </c>
      <c r="L24" s="136">
        <v>0</v>
      </c>
      <c r="M24" s="136">
        <v>0</v>
      </c>
      <c r="N24" s="172">
        <f t="shared" si="1"/>
        <v>1710.5500000000002</v>
      </c>
    </row>
    <row r="25" spans="1:14" ht="12.75">
      <c r="A25" s="139" t="s">
        <v>339</v>
      </c>
      <c r="B25" s="135">
        <v>0</v>
      </c>
      <c r="C25" s="135">
        <v>0</v>
      </c>
      <c r="D25" s="135">
        <v>0</v>
      </c>
      <c r="E25" s="135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50</v>
      </c>
      <c r="M25" s="136">
        <v>0</v>
      </c>
      <c r="N25" s="172">
        <f>SUM(B25:M25)</f>
        <v>50</v>
      </c>
    </row>
    <row r="26" spans="1:14" ht="12.75">
      <c r="A26" s="139" t="s">
        <v>337</v>
      </c>
      <c r="B26" s="135">
        <v>0</v>
      </c>
      <c r="C26" s="135">
        <v>0</v>
      </c>
      <c r="D26" s="135">
        <v>0</v>
      </c>
      <c r="E26" s="135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12.5</v>
      </c>
      <c r="L26" s="136">
        <v>0</v>
      </c>
      <c r="M26" s="136">
        <v>0</v>
      </c>
      <c r="N26" s="172">
        <f>SUM(B26:M26)</f>
        <v>12.5</v>
      </c>
    </row>
    <row r="27" spans="1:14" ht="12.75">
      <c r="A27" s="139" t="s">
        <v>292</v>
      </c>
      <c r="B27" s="135">
        <v>0</v>
      </c>
      <c r="C27" s="135">
        <v>0</v>
      </c>
      <c r="D27" s="135">
        <v>84</v>
      </c>
      <c r="E27" s="135">
        <v>70</v>
      </c>
      <c r="F27" s="136">
        <v>105</v>
      </c>
      <c r="G27" s="136">
        <v>112</v>
      </c>
      <c r="H27" s="136">
        <v>84</v>
      </c>
      <c r="I27" s="136">
        <v>42</v>
      </c>
      <c r="J27" s="136">
        <v>91</v>
      </c>
      <c r="K27" s="136">
        <v>224</v>
      </c>
      <c r="L27" s="136">
        <v>0</v>
      </c>
      <c r="M27" s="136">
        <v>259</v>
      </c>
      <c r="N27" s="172">
        <f t="shared" si="1"/>
        <v>1071</v>
      </c>
    </row>
    <row r="28" spans="1:14" ht="12.75">
      <c r="A28" s="139" t="s">
        <v>331</v>
      </c>
      <c r="B28" s="135">
        <v>0</v>
      </c>
      <c r="C28" s="135">
        <v>0</v>
      </c>
      <c r="D28" s="135">
        <v>0</v>
      </c>
      <c r="E28" s="135">
        <v>0</v>
      </c>
      <c r="F28" s="136">
        <v>0</v>
      </c>
      <c r="G28" s="136">
        <v>0</v>
      </c>
      <c r="H28" s="136">
        <v>0</v>
      </c>
      <c r="I28" s="136">
        <v>10</v>
      </c>
      <c r="J28" s="136">
        <v>0</v>
      </c>
      <c r="K28" s="136">
        <v>0</v>
      </c>
      <c r="L28" s="136">
        <v>0</v>
      </c>
      <c r="M28" s="136">
        <v>0</v>
      </c>
      <c r="N28" s="172">
        <f aca="true" t="shared" si="2" ref="N28:N34">SUM(B28:M28)</f>
        <v>10</v>
      </c>
    </row>
    <row r="29" spans="1:14" ht="12.75">
      <c r="A29" s="139" t="s">
        <v>91</v>
      </c>
      <c r="B29" s="135">
        <v>0</v>
      </c>
      <c r="C29" s="135">
        <v>15</v>
      </c>
      <c r="D29" s="135">
        <v>0</v>
      </c>
      <c r="E29" s="135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72">
        <f t="shared" si="2"/>
        <v>15</v>
      </c>
    </row>
    <row r="30" spans="1:14" ht="12.75">
      <c r="A30" s="139" t="s">
        <v>78</v>
      </c>
      <c r="B30" s="135">
        <v>0</v>
      </c>
      <c r="C30" s="135">
        <v>190</v>
      </c>
      <c r="D30" s="135">
        <v>0</v>
      </c>
      <c r="E30" s="135">
        <v>380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72">
        <f t="shared" si="2"/>
        <v>570</v>
      </c>
    </row>
    <row r="31" spans="1:14" ht="12.75">
      <c r="A31" s="139" t="s">
        <v>324</v>
      </c>
      <c r="B31" s="135">
        <v>0</v>
      </c>
      <c r="C31" s="135">
        <v>0</v>
      </c>
      <c r="D31" s="135">
        <v>0</v>
      </c>
      <c r="E31" s="135"/>
      <c r="F31" s="136"/>
      <c r="G31" s="136"/>
      <c r="H31" s="136"/>
      <c r="I31" s="136">
        <v>309.02</v>
      </c>
      <c r="J31" s="136">
        <v>0</v>
      </c>
      <c r="K31" s="136">
        <v>0</v>
      </c>
      <c r="L31" s="136">
        <v>0</v>
      </c>
      <c r="M31" s="136">
        <v>0</v>
      </c>
      <c r="N31" s="172">
        <f t="shared" si="2"/>
        <v>309.02</v>
      </c>
    </row>
    <row r="32" spans="1:14" ht="12.75">
      <c r="A32" s="139" t="s">
        <v>340</v>
      </c>
      <c r="B32" s="135">
        <v>0</v>
      </c>
      <c r="C32" s="135">
        <v>0</v>
      </c>
      <c r="D32" s="135">
        <v>0</v>
      </c>
      <c r="E32" s="135"/>
      <c r="F32" s="136"/>
      <c r="G32" s="136"/>
      <c r="H32" s="136"/>
      <c r="I32" s="136"/>
      <c r="J32" s="136"/>
      <c r="K32" s="136">
        <v>0</v>
      </c>
      <c r="L32" s="136">
        <v>140.8</v>
      </c>
      <c r="M32" s="136">
        <v>0</v>
      </c>
      <c r="N32" s="172">
        <f>SUM(B32:M32)</f>
        <v>140.8</v>
      </c>
    </row>
    <row r="33" spans="1:14" ht="12.75">
      <c r="A33" s="139" t="s">
        <v>67</v>
      </c>
      <c r="B33" s="135">
        <v>310.15</v>
      </c>
      <c r="C33" s="135">
        <v>0</v>
      </c>
      <c r="D33" s="135">
        <v>152.16</v>
      </c>
      <c r="E33" s="135">
        <v>14.09</v>
      </c>
      <c r="F33" s="136">
        <v>196.79</v>
      </c>
      <c r="G33" s="136">
        <v>307.21</v>
      </c>
      <c r="H33" s="136">
        <v>457.08</v>
      </c>
      <c r="I33" s="136">
        <v>421.21</v>
      </c>
      <c r="J33" s="136">
        <v>0</v>
      </c>
      <c r="K33" s="136">
        <v>351.51</v>
      </c>
      <c r="L33" s="136">
        <v>0</v>
      </c>
      <c r="M33" s="136">
        <v>0</v>
      </c>
      <c r="N33" s="172">
        <f t="shared" si="2"/>
        <v>2210.2</v>
      </c>
    </row>
    <row r="34" spans="1:14" ht="12.75">
      <c r="A34" s="139" t="s">
        <v>299</v>
      </c>
      <c r="B34" s="135">
        <v>0</v>
      </c>
      <c r="C34" s="135">
        <v>0</v>
      </c>
      <c r="D34" s="135">
        <v>0</v>
      </c>
      <c r="E34" s="135">
        <v>631.9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72">
        <f t="shared" si="2"/>
        <v>631.9</v>
      </c>
    </row>
    <row r="35" spans="1:14" ht="12.75">
      <c r="A35" s="139" t="s">
        <v>106</v>
      </c>
      <c r="B35" s="136">
        <v>251.95</v>
      </c>
      <c r="C35" s="135">
        <v>0</v>
      </c>
      <c r="D35" s="135">
        <v>0</v>
      </c>
      <c r="E35" s="135">
        <v>0</v>
      </c>
      <c r="F35" s="136">
        <v>0</v>
      </c>
      <c r="G35" s="136">
        <v>307.5</v>
      </c>
      <c r="H35" s="136">
        <v>0</v>
      </c>
      <c r="I35" s="136">
        <v>280.1</v>
      </c>
      <c r="J35" s="136">
        <v>173.5</v>
      </c>
      <c r="K35" s="136">
        <v>0</v>
      </c>
      <c r="L35" s="136">
        <v>225.3</v>
      </c>
      <c r="M35" s="136">
        <v>0</v>
      </c>
      <c r="N35" s="172">
        <f aca="true" t="shared" si="3" ref="N35:N68">SUM(B35:M35)</f>
        <v>1238.3500000000001</v>
      </c>
    </row>
    <row r="36" spans="1:14" ht="12.75">
      <c r="A36" s="139" t="s">
        <v>336</v>
      </c>
      <c r="B36" s="136">
        <v>0</v>
      </c>
      <c r="C36" s="135">
        <v>0</v>
      </c>
      <c r="D36" s="135">
        <v>0</v>
      </c>
      <c r="E36" s="135"/>
      <c r="F36" s="136"/>
      <c r="G36" s="136"/>
      <c r="H36" s="136"/>
      <c r="I36" s="136"/>
      <c r="J36" s="136"/>
      <c r="K36" s="136">
        <v>80</v>
      </c>
      <c r="L36" s="136">
        <v>0</v>
      </c>
      <c r="M36" s="136">
        <v>0</v>
      </c>
      <c r="N36" s="172">
        <f t="shared" si="3"/>
        <v>80</v>
      </c>
    </row>
    <row r="37" spans="1:14" ht="12.75">
      <c r="A37" s="139" t="s">
        <v>43</v>
      </c>
      <c r="B37" s="135">
        <v>0</v>
      </c>
      <c r="C37" s="135">
        <v>0</v>
      </c>
      <c r="D37" s="135">
        <v>0</v>
      </c>
      <c r="E37" s="135">
        <v>0</v>
      </c>
      <c r="F37" s="136">
        <v>0</v>
      </c>
      <c r="G37" s="136">
        <v>25013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72">
        <f t="shared" si="3"/>
        <v>25013</v>
      </c>
    </row>
    <row r="38" spans="1:14" ht="12.75">
      <c r="A38" s="139" t="s">
        <v>333</v>
      </c>
      <c r="B38" s="135">
        <v>0</v>
      </c>
      <c r="C38" s="135">
        <v>0</v>
      </c>
      <c r="D38" s="135">
        <v>0</v>
      </c>
      <c r="E38" s="135"/>
      <c r="F38" s="136"/>
      <c r="G38" s="136"/>
      <c r="H38" s="136"/>
      <c r="I38" s="136"/>
      <c r="J38" s="136">
        <v>96</v>
      </c>
      <c r="K38" s="136">
        <v>0</v>
      </c>
      <c r="L38" s="136">
        <v>0</v>
      </c>
      <c r="M38" s="136">
        <v>0</v>
      </c>
      <c r="N38" s="172">
        <f t="shared" si="3"/>
        <v>96</v>
      </c>
    </row>
    <row r="39" spans="1:14" ht="12.75">
      <c r="A39" s="139" t="s">
        <v>301</v>
      </c>
      <c r="B39" s="135">
        <v>0</v>
      </c>
      <c r="C39" s="135">
        <v>0</v>
      </c>
      <c r="D39" s="135">
        <v>0</v>
      </c>
      <c r="E39" s="135"/>
      <c r="F39" s="136">
        <v>61.8</v>
      </c>
      <c r="G39" s="136">
        <v>0</v>
      </c>
      <c r="H39" s="136">
        <v>180.4</v>
      </c>
      <c r="I39" s="136">
        <v>0</v>
      </c>
      <c r="J39" s="136">
        <v>60</v>
      </c>
      <c r="K39" s="136">
        <v>0</v>
      </c>
      <c r="L39" s="136">
        <v>0</v>
      </c>
      <c r="M39" s="136">
        <v>0</v>
      </c>
      <c r="N39" s="172">
        <f t="shared" si="3"/>
        <v>302.2</v>
      </c>
    </row>
    <row r="40" spans="1:14" ht="12.75">
      <c r="A40" s="139" t="s">
        <v>131</v>
      </c>
      <c r="B40" s="135">
        <v>0</v>
      </c>
      <c r="C40" s="135">
        <v>60</v>
      </c>
      <c r="D40" s="135">
        <v>0</v>
      </c>
      <c r="E40" s="135">
        <v>0</v>
      </c>
      <c r="F40" s="136">
        <v>0</v>
      </c>
      <c r="G40" s="136">
        <v>0</v>
      </c>
      <c r="H40" s="136">
        <v>220.5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72">
        <f t="shared" si="3"/>
        <v>280.5</v>
      </c>
    </row>
    <row r="41" spans="1:14" ht="12.75">
      <c r="A41" s="139" t="s">
        <v>98</v>
      </c>
      <c r="B41" s="135">
        <v>0</v>
      </c>
      <c r="C41" s="135">
        <v>0</v>
      </c>
      <c r="D41" s="135">
        <v>0</v>
      </c>
      <c r="E41" s="135">
        <v>0</v>
      </c>
      <c r="F41" s="136">
        <v>90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250</v>
      </c>
      <c r="M41" s="136">
        <v>0</v>
      </c>
      <c r="N41" s="172">
        <f t="shared" si="3"/>
        <v>340</v>
      </c>
    </row>
    <row r="42" spans="1:14" ht="12.75">
      <c r="A42" s="139" t="s">
        <v>296</v>
      </c>
      <c r="B42" s="135">
        <v>0</v>
      </c>
      <c r="C42" s="135">
        <v>0</v>
      </c>
      <c r="D42" s="135">
        <v>0</v>
      </c>
      <c r="E42" s="135">
        <v>40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72">
        <f t="shared" si="3"/>
        <v>40</v>
      </c>
    </row>
    <row r="43" spans="1:14" ht="12.75">
      <c r="A43" s="139" t="s">
        <v>330</v>
      </c>
      <c r="B43" s="135">
        <v>0</v>
      </c>
      <c r="C43" s="135">
        <v>0</v>
      </c>
      <c r="D43" s="135">
        <v>0</v>
      </c>
      <c r="E43" s="135"/>
      <c r="F43" s="136"/>
      <c r="G43" s="136"/>
      <c r="H43" s="136"/>
      <c r="I43" s="136">
        <v>45</v>
      </c>
      <c r="J43" s="136">
        <v>0</v>
      </c>
      <c r="K43" s="136">
        <v>0</v>
      </c>
      <c r="L43" s="136">
        <v>0</v>
      </c>
      <c r="M43" s="136">
        <v>0</v>
      </c>
      <c r="N43" s="172">
        <f t="shared" si="3"/>
        <v>45</v>
      </c>
    </row>
    <row r="44" spans="1:14" ht="12.75">
      <c r="A44" s="139" t="s">
        <v>323</v>
      </c>
      <c r="B44" s="135">
        <v>0</v>
      </c>
      <c r="C44" s="135">
        <v>0</v>
      </c>
      <c r="D44" s="135">
        <v>0</v>
      </c>
      <c r="E44" s="135"/>
      <c r="F44" s="136"/>
      <c r="G44" s="136"/>
      <c r="H44" s="136"/>
      <c r="I44" s="136">
        <v>646</v>
      </c>
      <c r="J44" s="136">
        <v>0</v>
      </c>
      <c r="K44" s="136">
        <v>0</v>
      </c>
      <c r="L44" s="136">
        <v>0</v>
      </c>
      <c r="M44" s="136">
        <v>0</v>
      </c>
      <c r="N44" s="172">
        <f t="shared" si="3"/>
        <v>646</v>
      </c>
    </row>
    <row r="45" spans="1:14" ht="12.75">
      <c r="A45" s="139" t="s">
        <v>294</v>
      </c>
      <c r="B45" s="135">
        <v>0</v>
      </c>
      <c r="C45" s="135">
        <v>0</v>
      </c>
      <c r="D45" s="135">
        <v>450</v>
      </c>
      <c r="E45" s="135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72">
        <f t="shared" si="3"/>
        <v>450</v>
      </c>
    </row>
    <row r="46" spans="1:14" ht="12.75">
      <c r="A46" s="139" t="s">
        <v>101</v>
      </c>
      <c r="B46" s="135">
        <v>0</v>
      </c>
      <c r="C46" s="135">
        <v>0</v>
      </c>
      <c r="D46" s="135">
        <v>140</v>
      </c>
      <c r="E46" s="135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72">
        <f t="shared" si="3"/>
        <v>140</v>
      </c>
    </row>
    <row r="47" spans="1:14" ht="12.75">
      <c r="A47" s="139" t="s">
        <v>118</v>
      </c>
      <c r="B47" s="135">
        <v>2017.31</v>
      </c>
      <c r="C47" s="135">
        <v>2148.98</v>
      </c>
      <c r="D47" s="135">
        <v>2157.53</v>
      </c>
      <c r="E47" s="135">
        <v>2453.86</v>
      </c>
      <c r="F47" s="136">
        <v>2533.39</v>
      </c>
      <c r="G47" s="136">
        <v>2598.87</v>
      </c>
      <c r="H47" s="136">
        <v>2518.38</v>
      </c>
      <c r="I47" s="136">
        <v>2338.36</v>
      </c>
      <c r="J47" s="136">
        <v>2560.11</v>
      </c>
      <c r="K47" s="136">
        <v>2548.36</v>
      </c>
      <c r="L47" s="136">
        <v>2581.81</v>
      </c>
      <c r="M47" s="136">
        <v>5175.43</v>
      </c>
      <c r="N47" s="172">
        <f t="shared" si="3"/>
        <v>31632.390000000003</v>
      </c>
    </row>
    <row r="48" spans="1:14" ht="12.75">
      <c r="A48" s="139" t="s">
        <v>107</v>
      </c>
      <c r="B48" s="135">
        <v>0</v>
      </c>
      <c r="C48" s="135">
        <v>0</v>
      </c>
      <c r="D48" s="135">
        <v>0</v>
      </c>
      <c r="E48" s="135">
        <v>0</v>
      </c>
      <c r="F48" s="136">
        <v>0</v>
      </c>
      <c r="G48" s="136">
        <v>0</v>
      </c>
      <c r="H48" s="136">
        <v>84</v>
      </c>
      <c r="I48" s="136">
        <v>0</v>
      </c>
      <c r="J48" s="136">
        <v>305</v>
      </c>
      <c r="K48" s="136">
        <v>0</v>
      </c>
      <c r="L48" s="136">
        <v>341</v>
      </c>
      <c r="M48" s="136">
        <v>639.5</v>
      </c>
      <c r="N48" s="172">
        <f t="shared" si="3"/>
        <v>1369.5</v>
      </c>
    </row>
    <row r="49" spans="1:14" ht="12.75">
      <c r="A49" s="139" t="s">
        <v>345</v>
      </c>
      <c r="B49" s="135">
        <v>0</v>
      </c>
      <c r="C49" s="135">
        <v>0</v>
      </c>
      <c r="D49" s="135">
        <v>0</v>
      </c>
      <c r="E49" s="135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69.6</v>
      </c>
      <c r="N49" s="172">
        <f>SUM(B49:M49)</f>
        <v>69.6</v>
      </c>
    </row>
    <row r="50" spans="1:14" ht="12.75">
      <c r="A50" s="139" t="s">
        <v>100</v>
      </c>
      <c r="B50" s="135">
        <v>0</v>
      </c>
      <c r="C50" s="135">
        <v>350</v>
      </c>
      <c r="D50" s="135">
        <v>0</v>
      </c>
      <c r="E50" s="135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72">
        <f t="shared" si="3"/>
        <v>350</v>
      </c>
    </row>
    <row r="51" spans="1:14" ht="12.75">
      <c r="A51" s="139" t="s">
        <v>88</v>
      </c>
      <c r="B51" s="135">
        <v>0</v>
      </c>
      <c r="C51" s="135">
        <v>262</v>
      </c>
      <c r="D51" s="135">
        <v>0</v>
      </c>
      <c r="E51" s="135">
        <v>524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72">
        <f t="shared" si="3"/>
        <v>786</v>
      </c>
    </row>
    <row r="52" spans="1:14" ht="12.75">
      <c r="A52" s="139" t="s">
        <v>349</v>
      </c>
      <c r="B52" s="135">
        <v>0</v>
      </c>
      <c r="C52" s="135">
        <v>0</v>
      </c>
      <c r="D52" s="135">
        <v>0</v>
      </c>
      <c r="E52" s="135"/>
      <c r="F52" s="136"/>
      <c r="G52" s="136"/>
      <c r="H52" s="136"/>
      <c r="I52" s="136"/>
      <c r="J52" s="136"/>
      <c r="K52" s="136"/>
      <c r="L52" s="136"/>
      <c r="M52" s="136">
        <v>900</v>
      </c>
      <c r="N52" s="172">
        <f>SUM(B52:M52)</f>
        <v>900</v>
      </c>
    </row>
    <row r="53" spans="1:14" ht="12.75">
      <c r="A53" s="139" t="s">
        <v>124</v>
      </c>
      <c r="B53" s="135">
        <v>70</v>
      </c>
      <c r="C53" s="135">
        <v>0</v>
      </c>
      <c r="D53" s="135">
        <v>0</v>
      </c>
      <c r="E53" s="135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0</v>
      </c>
      <c r="M53" s="136">
        <v>0</v>
      </c>
      <c r="N53" s="172">
        <f t="shared" si="3"/>
        <v>70</v>
      </c>
    </row>
    <row r="54" spans="1:14" ht="12.75">
      <c r="A54" s="139" t="s">
        <v>341</v>
      </c>
      <c r="B54" s="135">
        <v>0</v>
      </c>
      <c r="C54" s="135">
        <v>0</v>
      </c>
      <c r="D54" s="135">
        <v>0</v>
      </c>
      <c r="E54" s="135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57.1</v>
      </c>
      <c r="M54" s="136">
        <v>0</v>
      </c>
      <c r="N54" s="172">
        <f t="shared" si="3"/>
        <v>57.1</v>
      </c>
    </row>
    <row r="55" spans="1:14" ht="12.75">
      <c r="A55" s="139" t="s">
        <v>127</v>
      </c>
      <c r="B55" s="135">
        <v>200</v>
      </c>
      <c r="C55" s="135">
        <v>0</v>
      </c>
      <c r="D55" s="135">
        <v>0</v>
      </c>
      <c r="E55" s="135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72">
        <f t="shared" si="3"/>
        <v>200</v>
      </c>
    </row>
    <row r="56" spans="1:14" ht="12.75">
      <c r="A56" s="139" t="s">
        <v>326</v>
      </c>
      <c r="B56" s="135">
        <v>0</v>
      </c>
      <c r="C56" s="135">
        <v>0</v>
      </c>
      <c r="D56" s="135">
        <v>0</v>
      </c>
      <c r="E56" s="135"/>
      <c r="F56" s="136">
        <v>142.5</v>
      </c>
      <c r="G56" s="136">
        <v>0</v>
      </c>
      <c r="H56" s="136">
        <v>0</v>
      </c>
      <c r="I56" s="136">
        <v>79</v>
      </c>
      <c r="J56" s="136">
        <v>0</v>
      </c>
      <c r="K56" s="136">
        <v>0</v>
      </c>
      <c r="L56" s="136">
        <v>0</v>
      </c>
      <c r="M56" s="136">
        <v>0</v>
      </c>
      <c r="N56" s="172">
        <f t="shared" si="3"/>
        <v>221.5</v>
      </c>
    </row>
    <row r="57" spans="1:14" ht="12.75">
      <c r="A57" s="139" t="s">
        <v>297</v>
      </c>
      <c r="B57" s="135">
        <v>0</v>
      </c>
      <c r="C57" s="135">
        <v>0</v>
      </c>
      <c r="D57" s="135">
        <v>0</v>
      </c>
      <c r="E57" s="135">
        <v>25.2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172">
        <f t="shared" si="3"/>
        <v>25.2</v>
      </c>
    </row>
    <row r="58" spans="1:14" ht="12.75">
      <c r="A58" s="139" t="s">
        <v>310</v>
      </c>
      <c r="B58" s="135">
        <v>0</v>
      </c>
      <c r="C58" s="135">
        <v>34.75</v>
      </c>
      <c r="D58" s="135">
        <v>0</v>
      </c>
      <c r="E58" s="135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72">
        <f t="shared" si="3"/>
        <v>34.75</v>
      </c>
    </row>
    <row r="59" spans="1:14" ht="12.75">
      <c r="A59" s="139" t="s">
        <v>311</v>
      </c>
      <c r="B59" s="135">
        <v>0</v>
      </c>
      <c r="C59" s="135">
        <v>0</v>
      </c>
      <c r="D59" s="135">
        <v>706.46</v>
      </c>
      <c r="E59" s="135">
        <v>0</v>
      </c>
      <c r="F59" s="136">
        <v>105</v>
      </c>
      <c r="G59" s="136">
        <v>0</v>
      </c>
      <c r="H59" s="136">
        <v>68.91</v>
      </c>
      <c r="I59" s="136">
        <v>0</v>
      </c>
      <c r="J59" s="136">
        <v>475.36</v>
      </c>
      <c r="K59" s="136">
        <v>0</v>
      </c>
      <c r="L59" s="136">
        <v>0</v>
      </c>
      <c r="M59" s="136">
        <v>0</v>
      </c>
      <c r="N59" s="172">
        <f t="shared" si="3"/>
        <v>1355.73</v>
      </c>
    </row>
    <row r="60" spans="1:14" ht="12.75">
      <c r="A60" s="139" t="s">
        <v>30</v>
      </c>
      <c r="B60" s="135">
        <v>1200</v>
      </c>
      <c r="C60" s="135">
        <v>1200</v>
      </c>
      <c r="D60" s="135">
        <v>1200</v>
      </c>
      <c r="E60" s="135">
        <v>1200</v>
      </c>
      <c r="F60" s="136">
        <v>1200</v>
      </c>
      <c r="G60" s="136">
        <v>1200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72">
        <f t="shared" si="3"/>
        <v>7200</v>
      </c>
    </row>
    <row r="61" spans="1:14" ht="12.75">
      <c r="A61" s="139" t="s">
        <v>309</v>
      </c>
      <c r="B61" s="135">
        <v>0</v>
      </c>
      <c r="C61" s="135">
        <v>0</v>
      </c>
      <c r="D61" s="135">
        <v>0</v>
      </c>
      <c r="E61" s="135"/>
      <c r="F61" s="136"/>
      <c r="G61" s="136">
        <v>160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72">
        <f t="shared" si="3"/>
        <v>160</v>
      </c>
    </row>
    <row r="62" spans="1:14" ht="12.75">
      <c r="A62" s="139" t="s">
        <v>95</v>
      </c>
      <c r="B62" s="136">
        <v>0</v>
      </c>
      <c r="C62" s="135">
        <v>0</v>
      </c>
      <c r="D62" s="135">
        <v>0</v>
      </c>
      <c r="E62" s="135">
        <v>0</v>
      </c>
      <c r="F62" s="136">
        <v>0</v>
      </c>
      <c r="G62" s="136">
        <v>0</v>
      </c>
      <c r="H62" s="136">
        <v>0</v>
      </c>
      <c r="I62" s="136">
        <v>16</v>
      </c>
      <c r="J62" s="136">
        <v>18</v>
      </c>
      <c r="K62" s="136">
        <v>0</v>
      </c>
      <c r="L62" s="136">
        <v>0</v>
      </c>
      <c r="M62" s="136">
        <v>0</v>
      </c>
      <c r="N62" s="172">
        <f t="shared" si="3"/>
        <v>34</v>
      </c>
    </row>
    <row r="63" spans="1:14" ht="12.75">
      <c r="A63" s="139" t="s">
        <v>92</v>
      </c>
      <c r="B63" s="136">
        <v>232</v>
      </c>
      <c r="C63" s="135">
        <v>506.7</v>
      </c>
      <c r="D63" s="135">
        <v>0</v>
      </c>
      <c r="E63" s="135">
        <v>0</v>
      </c>
      <c r="F63" s="136">
        <v>339.4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212.1</v>
      </c>
      <c r="N63" s="172">
        <f t="shared" si="3"/>
        <v>1290.1999999999998</v>
      </c>
    </row>
    <row r="64" spans="1:14" ht="12.75">
      <c r="A64" s="139" t="s">
        <v>46</v>
      </c>
      <c r="B64" s="135">
        <v>0</v>
      </c>
      <c r="C64" s="135">
        <v>0</v>
      </c>
      <c r="D64" s="135">
        <v>0</v>
      </c>
      <c r="E64" s="135">
        <v>12</v>
      </c>
      <c r="F64" s="136">
        <v>0</v>
      </c>
      <c r="G64" s="136">
        <v>10</v>
      </c>
      <c r="H64" s="136">
        <v>0</v>
      </c>
      <c r="I64" s="136">
        <v>0</v>
      </c>
      <c r="J64" s="136">
        <v>0</v>
      </c>
      <c r="K64" s="136">
        <v>0</v>
      </c>
      <c r="L64" s="136">
        <v>0</v>
      </c>
      <c r="M64" s="136">
        <v>0</v>
      </c>
      <c r="N64" s="172">
        <f t="shared" si="3"/>
        <v>22</v>
      </c>
    </row>
    <row r="65" spans="1:14" ht="12.75">
      <c r="A65" s="139" t="s">
        <v>304</v>
      </c>
      <c r="B65" s="135">
        <v>0</v>
      </c>
      <c r="C65" s="135">
        <v>0</v>
      </c>
      <c r="D65" s="135">
        <v>0</v>
      </c>
      <c r="E65" s="135"/>
      <c r="F65" s="136">
        <v>30</v>
      </c>
      <c r="G65" s="136">
        <v>0</v>
      </c>
      <c r="H65" s="136">
        <v>0</v>
      </c>
      <c r="I65" s="136">
        <v>0</v>
      </c>
      <c r="J65" s="136">
        <v>0</v>
      </c>
      <c r="K65" s="136">
        <v>0</v>
      </c>
      <c r="L65" s="136">
        <v>0</v>
      </c>
      <c r="M65" s="136">
        <v>0</v>
      </c>
      <c r="N65" s="172">
        <f t="shared" si="3"/>
        <v>30</v>
      </c>
    </row>
    <row r="66" spans="1:14" ht="12.75">
      <c r="A66" s="139" t="s">
        <v>123</v>
      </c>
      <c r="B66" s="135">
        <v>305.07</v>
      </c>
      <c r="C66" s="135">
        <v>0</v>
      </c>
      <c r="D66" s="135">
        <v>0</v>
      </c>
      <c r="E66" s="135">
        <v>0</v>
      </c>
      <c r="F66" s="136">
        <v>0</v>
      </c>
      <c r="G66" s="136">
        <v>340</v>
      </c>
      <c r="H66" s="136">
        <v>0</v>
      </c>
      <c r="I66" s="136">
        <v>306</v>
      </c>
      <c r="J66" s="136">
        <v>0</v>
      </c>
      <c r="K66" s="136">
        <v>319</v>
      </c>
      <c r="L66" s="136">
        <v>310</v>
      </c>
      <c r="M66" s="136">
        <v>295</v>
      </c>
      <c r="N66" s="172">
        <f t="shared" si="3"/>
        <v>1875.07</v>
      </c>
    </row>
    <row r="67" spans="1:14" ht="12.75">
      <c r="A67" s="139" t="s">
        <v>111</v>
      </c>
      <c r="B67" s="136">
        <v>16</v>
      </c>
      <c r="C67" s="135">
        <v>0</v>
      </c>
      <c r="D67" s="135">
        <v>0</v>
      </c>
      <c r="E67" s="135">
        <v>0</v>
      </c>
      <c r="F67" s="136">
        <v>0</v>
      </c>
      <c r="G67" s="136">
        <v>0</v>
      </c>
      <c r="H67" s="136">
        <v>0</v>
      </c>
      <c r="I67" s="136">
        <v>0</v>
      </c>
      <c r="J67" s="136">
        <v>0</v>
      </c>
      <c r="K67" s="136">
        <v>0</v>
      </c>
      <c r="L67" s="136">
        <v>0</v>
      </c>
      <c r="M67" s="136">
        <v>0</v>
      </c>
      <c r="N67" s="172">
        <f t="shared" si="3"/>
        <v>16</v>
      </c>
    </row>
    <row r="68" spans="1:14" ht="12.75">
      <c r="A68" s="139" t="s">
        <v>335</v>
      </c>
      <c r="B68" s="136">
        <v>0</v>
      </c>
      <c r="C68" s="135">
        <v>0</v>
      </c>
      <c r="D68" s="135">
        <v>0</v>
      </c>
      <c r="E68" s="135"/>
      <c r="F68" s="136"/>
      <c r="G68" s="136"/>
      <c r="H68" s="136"/>
      <c r="I68" s="136"/>
      <c r="J68" s="136"/>
      <c r="K68" s="136">
        <v>10194.75</v>
      </c>
      <c r="L68" s="136">
        <v>0</v>
      </c>
      <c r="M68" s="136">
        <v>0</v>
      </c>
      <c r="N68" s="172">
        <f t="shared" si="3"/>
        <v>10194.75</v>
      </c>
    </row>
    <row r="69" spans="1:14" ht="12.75">
      <c r="A69" s="139" t="s">
        <v>308</v>
      </c>
      <c r="B69" s="136">
        <v>0</v>
      </c>
      <c r="C69" s="135">
        <v>0</v>
      </c>
      <c r="D69" s="135">
        <v>0</v>
      </c>
      <c r="E69" s="135">
        <v>0</v>
      </c>
      <c r="F69" s="136">
        <v>0</v>
      </c>
      <c r="G69" s="136">
        <v>256</v>
      </c>
      <c r="H69" s="136">
        <v>0</v>
      </c>
      <c r="I69" s="136">
        <v>0</v>
      </c>
      <c r="J69" s="136">
        <v>0</v>
      </c>
      <c r="K69" s="136">
        <v>0</v>
      </c>
      <c r="L69" s="136">
        <v>0</v>
      </c>
      <c r="M69" s="136">
        <v>0</v>
      </c>
      <c r="N69" s="172">
        <f aca="true" t="shared" si="4" ref="N69:N99">SUM(B69:M69)</f>
        <v>256</v>
      </c>
    </row>
    <row r="70" spans="1:14" ht="12.75">
      <c r="A70" s="139" t="s">
        <v>128</v>
      </c>
      <c r="B70" s="136">
        <v>35</v>
      </c>
      <c r="C70" s="135">
        <v>35</v>
      </c>
      <c r="D70" s="135">
        <v>35</v>
      </c>
      <c r="E70" s="135">
        <v>35</v>
      </c>
      <c r="F70" s="136">
        <v>35</v>
      </c>
      <c r="G70" s="136">
        <v>35</v>
      </c>
      <c r="H70" s="136">
        <v>35</v>
      </c>
      <c r="I70" s="136">
        <v>35</v>
      </c>
      <c r="J70" s="136">
        <v>35</v>
      </c>
      <c r="K70" s="136">
        <v>35</v>
      </c>
      <c r="L70" s="136">
        <v>35</v>
      </c>
      <c r="M70" s="136">
        <v>35</v>
      </c>
      <c r="N70" s="172">
        <f t="shared" si="4"/>
        <v>420</v>
      </c>
    </row>
    <row r="71" spans="1:14" ht="12.75">
      <c r="A71" s="139" t="s">
        <v>79</v>
      </c>
      <c r="B71" s="136">
        <v>1350</v>
      </c>
      <c r="C71" s="135">
        <v>1350</v>
      </c>
      <c r="D71" s="135">
        <v>1350</v>
      </c>
      <c r="E71" s="135">
        <v>1350</v>
      </c>
      <c r="F71" s="136">
        <v>1350</v>
      </c>
      <c r="G71" s="136">
        <v>1350</v>
      </c>
      <c r="H71" s="136">
        <v>1350</v>
      </c>
      <c r="I71" s="136">
        <v>1350</v>
      </c>
      <c r="J71" s="136">
        <v>1350</v>
      </c>
      <c r="K71" s="136">
        <v>1350</v>
      </c>
      <c r="L71" s="136">
        <v>1350</v>
      </c>
      <c r="M71" s="136">
        <v>1350</v>
      </c>
      <c r="N71" s="172">
        <f t="shared" si="4"/>
        <v>16200</v>
      </c>
    </row>
    <row r="72" spans="1:14" ht="12.75">
      <c r="A72" s="139" t="s">
        <v>293</v>
      </c>
      <c r="B72" s="136">
        <v>0</v>
      </c>
      <c r="C72" s="135">
        <v>0</v>
      </c>
      <c r="D72" s="135">
        <v>37.87</v>
      </c>
      <c r="E72" s="135">
        <v>0</v>
      </c>
      <c r="F72" s="136">
        <v>0</v>
      </c>
      <c r="G72" s="136">
        <v>0</v>
      </c>
      <c r="H72" s="136">
        <v>0</v>
      </c>
      <c r="I72" s="136">
        <v>0</v>
      </c>
      <c r="J72" s="136">
        <v>0</v>
      </c>
      <c r="K72" s="136">
        <v>0</v>
      </c>
      <c r="L72" s="136">
        <v>0</v>
      </c>
      <c r="M72" s="136">
        <v>0</v>
      </c>
      <c r="N72" s="172">
        <f t="shared" si="4"/>
        <v>37.87</v>
      </c>
    </row>
    <row r="73" spans="1:14" ht="12.75">
      <c r="A73" s="139" t="s">
        <v>312</v>
      </c>
      <c r="B73" s="135">
        <v>1020.04</v>
      </c>
      <c r="C73" s="135">
        <v>0</v>
      </c>
      <c r="D73" s="135">
        <v>0</v>
      </c>
      <c r="E73" s="135">
        <v>0</v>
      </c>
      <c r="F73" s="136">
        <v>1107.17</v>
      </c>
      <c r="G73" s="136">
        <v>886.85</v>
      </c>
      <c r="H73" s="136">
        <v>3782.5</v>
      </c>
      <c r="I73" s="136">
        <v>6213.98</v>
      </c>
      <c r="J73" s="136">
        <v>6854.98</v>
      </c>
      <c r="K73" s="136">
        <v>0</v>
      </c>
      <c r="L73" s="136">
        <v>0</v>
      </c>
      <c r="M73" s="136">
        <v>843.02</v>
      </c>
      <c r="N73" s="172">
        <f t="shared" si="4"/>
        <v>20708.539999999997</v>
      </c>
    </row>
    <row r="74" spans="1:14" ht="12.75">
      <c r="A74" s="139" t="s">
        <v>313</v>
      </c>
      <c r="B74" s="135">
        <v>4377.92</v>
      </c>
      <c r="C74" s="135">
        <v>5310.66</v>
      </c>
      <c r="D74" s="135">
        <v>5336.9</v>
      </c>
      <c r="E74" s="135">
        <v>6171.31</v>
      </c>
      <c r="F74" s="136">
        <v>5215.21</v>
      </c>
      <c r="G74" s="136">
        <v>5637.42</v>
      </c>
      <c r="H74" s="136">
        <v>8236.38</v>
      </c>
      <c r="I74" s="136">
        <v>0</v>
      </c>
      <c r="J74" s="136">
        <v>0</v>
      </c>
      <c r="K74" s="136">
        <v>6218.94</v>
      </c>
      <c r="L74" s="136">
        <v>6306.53</v>
      </c>
      <c r="M74" s="136">
        <v>9354.85</v>
      </c>
      <c r="N74" s="172">
        <f t="shared" si="4"/>
        <v>62166.119999999995</v>
      </c>
    </row>
    <row r="75" spans="1:14" ht="12.75">
      <c r="A75" s="139" t="s">
        <v>45</v>
      </c>
      <c r="B75" s="135">
        <v>25758</v>
      </c>
      <c r="C75" s="135">
        <v>25758</v>
      </c>
      <c r="D75" s="135">
        <v>26661.75</v>
      </c>
      <c r="E75" s="135">
        <v>26018.43</v>
      </c>
      <c r="F75" s="136">
        <v>25503.23</v>
      </c>
      <c r="G75" s="136">
        <v>24901.42</v>
      </c>
      <c r="H75" s="136">
        <v>24805.48</v>
      </c>
      <c r="I75" s="136">
        <v>24655.79</v>
      </c>
      <c r="J75" s="136">
        <v>23803.8</v>
      </c>
      <c r="K75" s="136">
        <v>23803.8</v>
      </c>
      <c r="L75" s="136">
        <v>23803.8</v>
      </c>
      <c r="M75" s="136">
        <v>51157.92</v>
      </c>
      <c r="N75" s="172">
        <f t="shared" si="4"/>
        <v>326631.42</v>
      </c>
    </row>
    <row r="76" spans="1:14" ht="12.75">
      <c r="A76" s="139" t="s">
        <v>317</v>
      </c>
      <c r="B76" s="135">
        <v>0</v>
      </c>
      <c r="C76" s="135">
        <v>135.85</v>
      </c>
      <c r="D76" s="135">
        <v>111.5</v>
      </c>
      <c r="E76" s="135">
        <v>185.9</v>
      </c>
      <c r="F76" s="136">
        <v>109.3</v>
      </c>
      <c r="G76" s="136">
        <v>226.8</v>
      </c>
      <c r="H76" s="136">
        <v>28.2</v>
      </c>
      <c r="I76" s="136">
        <v>0</v>
      </c>
      <c r="J76" s="136">
        <v>0</v>
      </c>
      <c r="K76" s="136">
        <v>0</v>
      </c>
      <c r="L76" s="136">
        <v>0</v>
      </c>
      <c r="M76" s="136">
        <v>0</v>
      </c>
      <c r="N76" s="172">
        <f t="shared" si="4"/>
        <v>797.55</v>
      </c>
    </row>
    <row r="77" spans="1:14" ht="12.75">
      <c r="A77" s="139" t="s">
        <v>327</v>
      </c>
      <c r="B77" s="135">
        <v>0</v>
      </c>
      <c r="C77" s="135">
        <v>0</v>
      </c>
      <c r="D77" s="140">
        <v>0</v>
      </c>
      <c r="E77" s="135">
        <v>0</v>
      </c>
      <c r="F77" s="136"/>
      <c r="G77" s="136"/>
      <c r="H77" s="136"/>
      <c r="I77" s="136">
        <v>477</v>
      </c>
      <c r="J77" s="136">
        <v>0</v>
      </c>
      <c r="K77" s="136">
        <v>0</v>
      </c>
      <c r="L77" s="136">
        <v>0</v>
      </c>
      <c r="M77" s="136">
        <v>0</v>
      </c>
      <c r="N77" s="172">
        <f t="shared" si="4"/>
        <v>477</v>
      </c>
    </row>
    <row r="78" spans="1:14" ht="12.75">
      <c r="A78" s="139" t="s">
        <v>316</v>
      </c>
      <c r="B78" s="135">
        <v>196.28</v>
      </c>
      <c r="C78" s="135">
        <v>0</v>
      </c>
      <c r="D78" s="135">
        <v>0</v>
      </c>
      <c r="E78" s="135">
        <v>142.7</v>
      </c>
      <c r="F78" s="136">
        <v>0</v>
      </c>
      <c r="G78" s="136">
        <v>0</v>
      </c>
      <c r="H78" s="136">
        <v>0</v>
      </c>
      <c r="I78" s="136">
        <v>10.44</v>
      </c>
      <c r="J78" s="136">
        <v>0</v>
      </c>
      <c r="K78" s="136">
        <v>0</v>
      </c>
      <c r="L78" s="136">
        <v>287.42</v>
      </c>
      <c r="M78" s="136">
        <v>192.71</v>
      </c>
      <c r="N78" s="172">
        <f t="shared" si="4"/>
        <v>829.5500000000001</v>
      </c>
    </row>
    <row r="79" spans="1:14" ht="12.75">
      <c r="A79" s="139" t="s">
        <v>347</v>
      </c>
      <c r="B79" s="135">
        <v>0</v>
      </c>
      <c r="C79" s="135">
        <v>0</v>
      </c>
      <c r="D79" s="135">
        <v>0</v>
      </c>
      <c r="E79" s="135">
        <v>0</v>
      </c>
      <c r="F79" s="136">
        <v>0</v>
      </c>
      <c r="G79" s="136">
        <v>0</v>
      </c>
      <c r="H79" s="136">
        <v>0</v>
      </c>
      <c r="I79" s="136">
        <v>0</v>
      </c>
      <c r="J79" s="136">
        <v>0</v>
      </c>
      <c r="K79" s="136">
        <v>0</v>
      </c>
      <c r="L79" s="136">
        <v>0</v>
      </c>
      <c r="M79" s="136">
        <v>182634.02</v>
      </c>
      <c r="N79" s="172">
        <f>SUM(B79:M79)</f>
        <v>182634.02</v>
      </c>
    </row>
    <row r="80" spans="1:14" ht="12.75">
      <c r="A80" s="139" t="s">
        <v>346</v>
      </c>
      <c r="B80" s="135">
        <v>0</v>
      </c>
      <c r="C80" s="135">
        <v>0</v>
      </c>
      <c r="D80" s="135">
        <v>0</v>
      </c>
      <c r="E80" s="135">
        <v>0</v>
      </c>
      <c r="F80" s="136">
        <v>0</v>
      </c>
      <c r="G80" s="136">
        <v>0</v>
      </c>
      <c r="H80" s="136">
        <v>0</v>
      </c>
      <c r="I80" s="136">
        <v>0</v>
      </c>
      <c r="J80" s="136">
        <v>0</v>
      </c>
      <c r="K80" s="136">
        <v>0</v>
      </c>
      <c r="L80" s="136">
        <v>0</v>
      </c>
      <c r="M80" s="136">
        <v>12119.61</v>
      </c>
      <c r="N80" s="172">
        <f>SUM(B80:M80)</f>
        <v>12119.61</v>
      </c>
    </row>
    <row r="81" spans="1:14" ht="12.75">
      <c r="A81" s="139" t="s">
        <v>306</v>
      </c>
      <c r="B81" s="135">
        <v>1275.48</v>
      </c>
      <c r="C81" s="135">
        <v>0</v>
      </c>
      <c r="D81" s="135">
        <v>1253.59</v>
      </c>
      <c r="E81" s="135">
        <v>1549.84</v>
      </c>
      <c r="F81" s="136">
        <v>3199.6</v>
      </c>
      <c r="G81" s="136">
        <v>1567.87</v>
      </c>
      <c r="H81" s="136">
        <v>0</v>
      </c>
      <c r="I81" s="136">
        <v>3634.92</v>
      </c>
      <c r="J81" s="136">
        <v>0</v>
      </c>
      <c r="K81" s="136">
        <v>3507.49</v>
      </c>
      <c r="L81" s="136">
        <v>0</v>
      </c>
      <c r="M81" s="136">
        <v>4882.61</v>
      </c>
      <c r="N81" s="172">
        <f t="shared" si="4"/>
        <v>20871.4</v>
      </c>
    </row>
    <row r="82" spans="1:14" ht="12.75">
      <c r="A82" s="139" t="s">
        <v>63</v>
      </c>
      <c r="B82" s="135">
        <v>151</v>
      </c>
      <c r="C82" s="135">
        <v>151</v>
      </c>
      <c r="D82" s="135">
        <v>151</v>
      </c>
      <c r="E82" s="135">
        <v>180</v>
      </c>
      <c r="F82" s="136">
        <v>180</v>
      </c>
      <c r="G82" s="136">
        <v>180</v>
      </c>
      <c r="H82" s="136">
        <v>180</v>
      </c>
      <c r="I82" s="136">
        <v>180</v>
      </c>
      <c r="J82" s="136">
        <v>180</v>
      </c>
      <c r="K82" s="136">
        <v>180</v>
      </c>
      <c r="L82" s="136">
        <v>180</v>
      </c>
      <c r="M82" s="136">
        <v>360</v>
      </c>
      <c r="N82" s="172">
        <f t="shared" si="4"/>
        <v>2253</v>
      </c>
    </row>
    <row r="83" spans="1:14" ht="12.75">
      <c r="A83" s="139" t="s">
        <v>305</v>
      </c>
      <c r="B83" s="135">
        <v>60</v>
      </c>
      <c r="C83" s="135">
        <v>0</v>
      </c>
      <c r="D83" s="135">
        <v>0</v>
      </c>
      <c r="E83" s="135"/>
      <c r="F83" s="136">
        <v>17.5</v>
      </c>
      <c r="G83" s="136">
        <v>0</v>
      </c>
      <c r="H83" s="136">
        <v>0</v>
      </c>
      <c r="I83" s="136">
        <v>0</v>
      </c>
      <c r="J83" s="136">
        <v>0</v>
      </c>
      <c r="K83" s="136">
        <v>0</v>
      </c>
      <c r="L83" s="136">
        <v>0</v>
      </c>
      <c r="M83" s="136">
        <v>0</v>
      </c>
      <c r="N83" s="172">
        <f t="shared" si="4"/>
        <v>77.5</v>
      </c>
    </row>
    <row r="84" spans="1:14" ht="12.75">
      <c r="A84" s="139" t="s">
        <v>329</v>
      </c>
      <c r="B84" s="135">
        <v>0</v>
      </c>
      <c r="C84" s="135">
        <v>0</v>
      </c>
      <c r="D84" s="135">
        <v>0</v>
      </c>
      <c r="E84" s="135"/>
      <c r="F84" s="136"/>
      <c r="G84" s="136"/>
      <c r="H84" s="136"/>
      <c r="I84" s="136">
        <v>700</v>
      </c>
      <c r="J84" s="136">
        <v>700</v>
      </c>
      <c r="K84" s="136">
        <v>1050</v>
      </c>
      <c r="L84" s="136">
        <v>1050</v>
      </c>
      <c r="M84" s="136">
        <v>1050</v>
      </c>
      <c r="N84" s="172">
        <f t="shared" si="4"/>
        <v>4550</v>
      </c>
    </row>
    <row r="85" spans="1:14" ht="12.75">
      <c r="A85" s="139" t="s">
        <v>321</v>
      </c>
      <c r="B85" s="135">
        <v>0</v>
      </c>
      <c r="C85" s="135">
        <v>0</v>
      </c>
      <c r="D85" s="135">
        <v>0</v>
      </c>
      <c r="E85" s="135"/>
      <c r="F85" s="136"/>
      <c r="G85" s="136">
        <v>429</v>
      </c>
      <c r="H85" s="136">
        <v>0</v>
      </c>
      <c r="I85" s="136">
        <v>0</v>
      </c>
      <c r="J85" s="136">
        <v>0</v>
      </c>
      <c r="K85" s="136">
        <v>0</v>
      </c>
      <c r="L85" s="136">
        <v>0</v>
      </c>
      <c r="M85" s="136">
        <v>0</v>
      </c>
      <c r="N85" s="172">
        <f t="shared" si="4"/>
        <v>429</v>
      </c>
    </row>
    <row r="86" spans="1:14" ht="12.75">
      <c r="A86" s="139" t="s">
        <v>39</v>
      </c>
      <c r="B86" s="135">
        <v>257</v>
      </c>
      <c r="C86" s="135">
        <v>257</v>
      </c>
      <c r="D86" s="135">
        <v>257</v>
      </c>
      <c r="E86" s="135">
        <v>257</v>
      </c>
      <c r="F86" s="136">
        <v>257</v>
      </c>
      <c r="G86" s="136">
        <v>257</v>
      </c>
      <c r="H86" s="136">
        <v>257</v>
      </c>
      <c r="I86" s="136">
        <v>257</v>
      </c>
      <c r="J86" s="136">
        <v>257</v>
      </c>
      <c r="K86" s="136">
        <v>257</v>
      </c>
      <c r="L86" s="136">
        <v>257</v>
      </c>
      <c r="M86" s="136">
        <v>257</v>
      </c>
      <c r="N86" s="172">
        <f t="shared" si="4"/>
        <v>3084</v>
      </c>
    </row>
    <row r="87" spans="1:14" ht="12.75">
      <c r="A87" s="139" t="s">
        <v>315</v>
      </c>
      <c r="B87" s="135">
        <v>0</v>
      </c>
      <c r="C87" s="135">
        <v>74.4</v>
      </c>
      <c r="D87" s="135">
        <v>0</v>
      </c>
      <c r="E87" s="135">
        <v>0</v>
      </c>
      <c r="F87" s="136">
        <v>0</v>
      </c>
      <c r="G87" s="136">
        <v>0</v>
      </c>
      <c r="H87" s="136">
        <v>0</v>
      </c>
      <c r="I87" s="136">
        <v>0</v>
      </c>
      <c r="J87" s="136">
        <v>0</v>
      </c>
      <c r="K87" s="136">
        <v>0</v>
      </c>
      <c r="L87" s="136">
        <v>0</v>
      </c>
      <c r="M87" s="136">
        <v>0</v>
      </c>
      <c r="N87" s="172">
        <f t="shared" si="4"/>
        <v>74.4</v>
      </c>
    </row>
    <row r="88" spans="1:14" ht="12.75">
      <c r="A88" s="139" t="s">
        <v>343</v>
      </c>
      <c r="B88" s="135">
        <v>0</v>
      </c>
      <c r="C88" s="135">
        <v>0</v>
      </c>
      <c r="D88" s="135">
        <v>0</v>
      </c>
      <c r="E88" s="135">
        <v>0</v>
      </c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136">
        <v>0</v>
      </c>
      <c r="M88" s="136">
        <v>3500</v>
      </c>
      <c r="N88" s="172">
        <f>SUM(B88:M88)</f>
        <v>3500</v>
      </c>
    </row>
    <row r="89" spans="1:14" ht="12.75">
      <c r="A89" s="139" t="s">
        <v>348</v>
      </c>
      <c r="B89" s="135">
        <v>0</v>
      </c>
      <c r="C89" s="135">
        <v>0</v>
      </c>
      <c r="D89" s="135">
        <v>0</v>
      </c>
      <c r="E89" s="135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136">
        <v>0</v>
      </c>
      <c r="M89" s="136">
        <v>250</v>
      </c>
      <c r="N89" s="172">
        <f>SUM(B89:M89)</f>
        <v>250</v>
      </c>
    </row>
    <row r="90" spans="1:14" ht="12.75">
      <c r="A90" s="139" t="s">
        <v>140</v>
      </c>
      <c r="B90" s="135">
        <v>0</v>
      </c>
      <c r="C90" s="135">
        <v>310.8</v>
      </c>
      <c r="D90" s="135">
        <v>0</v>
      </c>
      <c r="E90" s="135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136">
        <v>0</v>
      </c>
      <c r="M90" s="136">
        <v>0</v>
      </c>
      <c r="N90" s="172">
        <f t="shared" si="4"/>
        <v>310.8</v>
      </c>
    </row>
    <row r="91" spans="1:14" ht="12.75">
      <c r="A91" s="139" t="s">
        <v>298</v>
      </c>
      <c r="B91" s="135">
        <v>0</v>
      </c>
      <c r="C91" s="135">
        <v>0</v>
      </c>
      <c r="D91" s="135">
        <v>0</v>
      </c>
      <c r="E91" s="135">
        <v>165.25</v>
      </c>
      <c r="F91" s="136">
        <v>0</v>
      </c>
      <c r="G91" s="136">
        <v>0</v>
      </c>
      <c r="H91" s="136">
        <v>0</v>
      </c>
      <c r="I91" s="136">
        <v>0</v>
      </c>
      <c r="J91" s="136">
        <v>0</v>
      </c>
      <c r="K91" s="136">
        <v>0</v>
      </c>
      <c r="L91" s="136">
        <v>0</v>
      </c>
      <c r="M91" s="136">
        <v>0</v>
      </c>
      <c r="N91" s="172">
        <f t="shared" si="4"/>
        <v>165.25</v>
      </c>
    </row>
    <row r="92" spans="1:14" ht="12.75">
      <c r="A92" s="139" t="s">
        <v>116</v>
      </c>
      <c r="B92" s="135">
        <v>0</v>
      </c>
      <c r="C92" s="135">
        <v>0</v>
      </c>
      <c r="D92" s="135">
        <v>250.33</v>
      </c>
      <c r="E92" s="135">
        <v>0</v>
      </c>
      <c r="F92" s="136">
        <v>0</v>
      </c>
      <c r="G92" s="136">
        <v>0</v>
      </c>
      <c r="H92" s="136">
        <v>0</v>
      </c>
      <c r="I92" s="136">
        <v>0</v>
      </c>
      <c r="J92" s="136">
        <v>0</v>
      </c>
      <c r="K92" s="136">
        <v>0</v>
      </c>
      <c r="L92" s="136">
        <v>0</v>
      </c>
      <c r="M92" s="136">
        <v>0</v>
      </c>
      <c r="N92" s="172">
        <f t="shared" si="4"/>
        <v>250.33</v>
      </c>
    </row>
    <row r="93" spans="1:14" ht="12.75">
      <c r="A93" s="139" t="s">
        <v>303</v>
      </c>
      <c r="B93" s="135">
        <v>0</v>
      </c>
      <c r="C93" s="135">
        <v>0</v>
      </c>
      <c r="D93" s="135">
        <v>0</v>
      </c>
      <c r="E93" s="135"/>
      <c r="F93" s="136">
        <v>1993.11</v>
      </c>
      <c r="G93" s="136">
        <v>0</v>
      </c>
      <c r="H93" s="136">
        <v>0</v>
      </c>
      <c r="I93" s="136">
        <v>0</v>
      </c>
      <c r="J93" s="136">
        <v>0</v>
      </c>
      <c r="K93" s="136">
        <v>0</v>
      </c>
      <c r="L93" s="136">
        <v>0</v>
      </c>
      <c r="M93" s="136">
        <v>0</v>
      </c>
      <c r="N93" s="172">
        <f t="shared" si="4"/>
        <v>1993.11</v>
      </c>
    </row>
    <row r="94" spans="1:14" ht="12.75">
      <c r="A94" s="139" t="s">
        <v>65</v>
      </c>
      <c r="B94" s="135">
        <v>655.03</v>
      </c>
      <c r="C94" s="135">
        <v>655.03</v>
      </c>
      <c r="D94" s="135">
        <v>655.03</v>
      </c>
      <c r="E94" s="135">
        <v>655.03</v>
      </c>
      <c r="F94" s="136">
        <v>655.03</v>
      </c>
      <c r="G94" s="136">
        <v>655.03</v>
      </c>
      <c r="H94" s="136">
        <v>655.03</v>
      </c>
      <c r="I94" s="136">
        <v>655.03</v>
      </c>
      <c r="J94" s="136">
        <v>852.03</v>
      </c>
      <c r="K94" s="136">
        <v>655.03</v>
      </c>
      <c r="L94" s="136">
        <v>655.03</v>
      </c>
      <c r="M94" s="136">
        <v>655.03</v>
      </c>
      <c r="N94" s="172">
        <f t="shared" si="4"/>
        <v>8057.359999999998</v>
      </c>
    </row>
    <row r="95" spans="1:14" ht="12.75">
      <c r="A95" s="139" t="s">
        <v>66</v>
      </c>
      <c r="B95" s="135">
        <v>434.51</v>
      </c>
      <c r="C95" s="135">
        <v>400.92</v>
      </c>
      <c r="D95" s="135">
        <v>0</v>
      </c>
      <c r="E95" s="135">
        <v>523.71</v>
      </c>
      <c r="F95" s="136">
        <v>488.13</v>
      </c>
      <c r="G95" s="136">
        <v>532.35</v>
      </c>
      <c r="H95" s="136">
        <v>479.46</v>
      </c>
      <c r="I95" s="136">
        <v>411.94</v>
      </c>
      <c r="J95" s="136">
        <v>594.58</v>
      </c>
      <c r="K95" s="136">
        <v>615.41</v>
      </c>
      <c r="L95" s="136">
        <v>633.54</v>
      </c>
      <c r="M95" s="136">
        <v>109.94</v>
      </c>
      <c r="N95" s="172">
        <f t="shared" si="4"/>
        <v>5224.49</v>
      </c>
    </row>
    <row r="96" spans="1:14" ht="12.75">
      <c r="A96" s="139" t="s">
        <v>325</v>
      </c>
      <c r="B96" s="135">
        <v>0</v>
      </c>
      <c r="C96" s="135">
        <v>0</v>
      </c>
      <c r="D96" s="135">
        <v>0</v>
      </c>
      <c r="E96" s="135"/>
      <c r="F96" s="136"/>
      <c r="G96" s="136"/>
      <c r="H96" s="136"/>
      <c r="I96" s="136">
        <v>382.5</v>
      </c>
      <c r="J96" s="136">
        <v>382.5</v>
      </c>
      <c r="K96" s="136">
        <v>0</v>
      </c>
      <c r="L96" s="136">
        <v>0</v>
      </c>
      <c r="M96" s="136">
        <v>0</v>
      </c>
      <c r="N96" s="172">
        <f t="shared" si="4"/>
        <v>765</v>
      </c>
    </row>
    <row r="97" spans="1:14" ht="12.75">
      <c r="A97" s="139" t="s">
        <v>132</v>
      </c>
      <c r="B97" s="135">
        <v>0</v>
      </c>
      <c r="C97" s="135">
        <v>238</v>
      </c>
      <c r="D97" s="135">
        <v>0</v>
      </c>
      <c r="E97" s="135">
        <v>0</v>
      </c>
      <c r="F97" s="136">
        <v>0</v>
      </c>
      <c r="G97" s="136">
        <v>0</v>
      </c>
      <c r="H97" s="136">
        <v>0</v>
      </c>
      <c r="I97" s="136">
        <v>0</v>
      </c>
      <c r="J97" s="136">
        <v>0</v>
      </c>
      <c r="K97" s="136">
        <v>0</v>
      </c>
      <c r="L97" s="136">
        <v>0</v>
      </c>
      <c r="M97" s="136">
        <v>0</v>
      </c>
      <c r="N97" s="172">
        <f t="shared" si="4"/>
        <v>238</v>
      </c>
    </row>
    <row r="98" spans="1:14" ht="12.75">
      <c r="A98" s="139" t="s">
        <v>314</v>
      </c>
      <c r="B98" s="135">
        <v>0</v>
      </c>
      <c r="C98" s="135">
        <v>0</v>
      </c>
      <c r="D98" s="135">
        <v>0</v>
      </c>
      <c r="E98" s="135">
        <v>693.7</v>
      </c>
      <c r="F98" s="136">
        <v>35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136">
        <v>0</v>
      </c>
      <c r="M98" s="136">
        <v>0</v>
      </c>
      <c r="N98" s="172">
        <f t="shared" si="4"/>
        <v>728.7</v>
      </c>
    </row>
    <row r="99" spans="1:14" ht="13.5" thickBot="1">
      <c r="A99" s="146" t="s">
        <v>40</v>
      </c>
      <c r="B99" s="147">
        <v>858.63</v>
      </c>
      <c r="C99" s="147">
        <v>858.63</v>
      </c>
      <c r="D99" s="147">
        <v>858.63</v>
      </c>
      <c r="E99" s="147">
        <v>1717.24</v>
      </c>
      <c r="F99" s="148">
        <v>600</v>
      </c>
      <c r="G99" s="148">
        <v>600</v>
      </c>
      <c r="H99" s="148">
        <v>600</v>
      </c>
      <c r="I99" s="148">
        <v>600</v>
      </c>
      <c r="J99" s="148">
        <v>600</v>
      </c>
      <c r="K99" s="148">
        <v>600</v>
      </c>
      <c r="L99" s="148">
        <v>600</v>
      </c>
      <c r="M99" s="148">
        <v>600</v>
      </c>
      <c r="N99" s="173">
        <f t="shared" si="4"/>
        <v>9093.130000000001</v>
      </c>
    </row>
    <row r="100" spans="1:14" ht="9" customHeight="1" thickBot="1" thickTop="1">
      <c r="A100" s="151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74"/>
    </row>
    <row r="101" spans="1:14" ht="19.5" thickTop="1">
      <c r="A101" s="175" t="s">
        <v>320</v>
      </c>
      <c r="B101" s="176">
        <f>SUM(B4:B6)</f>
        <v>67656.79</v>
      </c>
      <c r="C101" s="176">
        <f aca="true" t="shared" si="5" ref="C101:M101">SUM(C4:C6)</f>
        <v>66666.67</v>
      </c>
      <c r="D101" s="176">
        <f t="shared" si="5"/>
        <v>66666.67</v>
      </c>
      <c r="E101" s="176">
        <f t="shared" si="5"/>
        <v>67526.70999999999</v>
      </c>
      <c r="F101" s="176">
        <f t="shared" si="5"/>
        <v>67976.28</v>
      </c>
      <c r="G101" s="176">
        <f t="shared" si="5"/>
        <v>67945.94</v>
      </c>
      <c r="H101" s="176">
        <f t="shared" si="5"/>
        <v>68106.3</v>
      </c>
      <c r="I101" s="176">
        <f t="shared" si="5"/>
        <v>68246.05</v>
      </c>
      <c r="J101" s="176">
        <f t="shared" si="5"/>
        <v>68263.14</v>
      </c>
      <c r="K101" s="176">
        <f t="shared" si="5"/>
        <v>68596.55</v>
      </c>
      <c r="L101" s="176">
        <f t="shared" si="5"/>
        <v>68791.33</v>
      </c>
      <c r="M101" s="176">
        <f t="shared" si="5"/>
        <v>66667.3</v>
      </c>
      <c r="N101" s="279">
        <f>SUM(N4:N5:N6)</f>
        <v>813109.7300000001</v>
      </c>
    </row>
    <row r="102" spans="1:14" ht="19.5" thickBot="1">
      <c r="A102" s="177" t="s">
        <v>319</v>
      </c>
      <c r="B102" s="178">
        <f>SUM(B7:B99)</f>
        <v>41699.159999999996</v>
      </c>
      <c r="C102" s="178">
        <f aca="true" t="shared" si="6" ref="C102:M102">SUM(C7:C99)</f>
        <v>42105.969999999994</v>
      </c>
      <c r="D102" s="178">
        <f t="shared" si="6"/>
        <v>43218.67999999999</v>
      </c>
      <c r="E102" s="178">
        <f t="shared" si="6"/>
        <v>47014.34999999999</v>
      </c>
      <c r="F102" s="178">
        <f t="shared" si="6"/>
        <v>48561.649999999994</v>
      </c>
      <c r="G102" s="178">
        <f t="shared" si="6"/>
        <v>70631.56</v>
      </c>
      <c r="H102" s="178">
        <f t="shared" si="6"/>
        <v>47236.75999999999</v>
      </c>
      <c r="I102" s="178">
        <f t="shared" si="6"/>
        <v>47724.37</v>
      </c>
      <c r="J102" s="178">
        <f t="shared" si="6"/>
        <v>43595.53999999999</v>
      </c>
      <c r="K102" s="178">
        <f t="shared" si="6"/>
        <v>56368.84</v>
      </c>
      <c r="L102" s="178">
        <f t="shared" si="6"/>
        <v>43789.92</v>
      </c>
      <c r="M102" s="178">
        <f t="shared" si="6"/>
        <v>281162.93</v>
      </c>
      <c r="N102" s="280">
        <f>SUM(N7:N99)</f>
        <v>813109.7300000001</v>
      </c>
    </row>
    <row r="103" spans="1:14" ht="8.25" customHeight="1" thickBot="1" thickTop="1">
      <c r="A103" s="163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79"/>
    </row>
    <row r="104" spans="1:14" ht="19.5" thickBot="1">
      <c r="A104" s="167" t="s">
        <v>62</v>
      </c>
      <c r="B104" s="164">
        <f>SUM(B4:B6)-SUM(B7:B99)</f>
        <v>25957.629999999997</v>
      </c>
      <c r="C104" s="164">
        <f aca="true" t="shared" si="7" ref="C104:M104">SUM(C4:C6)-SUM(C7:C99)+B104</f>
        <v>50518.33</v>
      </c>
      <c r="D104" s="164">
        <f t="shared" si="7"/>
        <v>73966.32</v>
      </c>
      <c r="E104" s="164">
        <f t="shared" si="7"/>
        <v>94478.68000000001</v>
      </c>
      <c r="F104" s="164">
        <f t="shared" si="7"/>
        <v>113893.31000000001</v>
      </c>
      <c r="G104" s="164">
        <f t="shared" si="7"/>
        <v>111207.69000000002</v>
      </c>
      <c r="H104" s="164">
        <f t="shared" si="7"/>
        <v>132077.23000000004</v>
      </c>
      <c r="I104" s="164">
        <f t="shared" si="7"/>
        <v>152598.91000000003</v>
      </c>
      <c r="J104" s="164">
        <f t="shared" si="7"/>
        <v>177266.51000000004</v>
      </c>
      <c r="K104" s="164">
        <f t="shared" si="7"/>
        <v>189494.22000000003</v>
      </c>
      <c r="L104" s="164">
        <f t="shared" si="7"/>
        <v>214495.63000000003</v>
      </c>
      <c r="M104" s="164">
        <f t="shared" si="7"/>
        <v>0</v>
      </c>
      <c r="N104" s="180">
        <f>SUM(N4:N6)-SUM(N7:N99)</f>
        <v>0</v>
      </c>
    </row>
    <row r="105" spans="1:14" ht="24" customHeight="1">
      <c r="A105" s="181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</row>
    <row r="106" spans="1:14" ht="19.5">
      <c r="A106" s="314" t="s">
        <v>367</v>
      </c>
      <c r="B106" s="314"/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  <c r="M106" s="314"/>
      <c r="N106" s="314"/>
    </row>
    <row r="107" spans="1:14" ht="6" customHeight="1" thickBot="1">
      <c r="A107" s="181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</row>
    <row r="108" spans="1:14" ht="18.75">
      <c r="A108" s="183" t="s">
        <v>320</v>
      </c>
      <c r="B108" s="184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6">
        <v>813109.73</v>
      </c>
    </row>
    <row r="109" spans="1:14" ht="18.75">
      <c r="A109" s="187" t="s">
        <v>369</v>
      </c>
      <c r="B109" s="188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90">
        <v>215625.03</v>
      </c>
    </row>
    <row r="110" spans="1:14" ht="9.75" customHeight="1">
      <c r="A110" s="187"/>
      <c r="B110" s="188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91"/>
    </row>
    <row r="111" spans="1:14" ht="19.5" thickBot="1">
      <c r="A111" s="192" t="s">
        <v>370</v>
      </c>
      <c r="B111" s="193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5">
        <v>597484.7</v>
      </c>
    </row>
    <row r="112" spans="1:14" ht="21.75" customHeight="1">
      <c r="A112" s="181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</row>
    <row r="113" spans="1:14" ht="21" customHeight="1">
      <c r="A113" s="181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</row>
    <row r="114" spans="1:14" ht="20.25">
      <c r="A114" s="313" t="s">
        <v>350</v>
      </c>
      <c r="B114" s="313"/>
      <c r="C114" s="313"/>
      <c r="D114" s="313"/>
      <c r="E114" s="313"/>
      <c r="F114" s="313"/>
      <c r="G114" s="313"/>
      <c r="H114" s="313"/>
      <c r="I114" s="313"/>
      <c r="J114" s="313"/>
      <c r="K114" s="313"/>
      <c r="L114" s="313"/>
      <c r="M114" s="313"/>
      <c r="N114" s="313"/>
    </row>
    <row r="115" spans="1:5" ht="13.5" thickBot="1">
      <c r="A115" s="1"/>
      <c r="B115" s="1"/>
      <c r="C115" s="1"/>
      <c r="D115" s="1"/>
      <c r="E115" s="1"/>
    </row>
    <row r="116" spans="1:14" ht="17.25" thickBot="1" thickTop="1">
      <c r="A116" s="7" t="s">
        <v>371</v>
      </c>
      <c r="B116" s="54" t="s">
        <v>49</v>
      </c>
      <c r="C116" s="54" t="s">
        <v>50</v>
      </c>
      <c r="D116" s="54" t="s">
        <v>51</v>
      </c>
      <c r="E116" s="54" t="s">
        <v>52</v>
      </c>
      <c r="F116" s="54" t="s">
        <v>53</v>
      </c>
      <c r="G116" s="54" t="s">
        <v>54</v>
      </c>
      <c r="H116" s="54" t="s">
        <v>55</v>
      </c>
      <c r="I116" s="54" t="s">
        <v>56</v>
      </c>
      <c r="J116" s="54" t="s">
        <v>57</v>
      </c>
      <c r="K116" s="54" t="s">
        <v>58</v>
      </c>
      <c r="L116" s="54" t="s">
        <v>59</v>
      </c>
      <c r="M116" s="54" t="s">
        <v>60</v>
      </c>
      <c r="N116" s="7" t="s">
        <v>61</v>
      </c>
    </row>
    <row r="117" spans="1:14" ht="13.5" thickTop="1">
      <c r="A117" s="129" t="s">
        <v>121</v>
      </c>
      <c r="B117" s="196">
        <v>990.12</v>
      </c>
      <c r="C117" s="152">
        <v>0</v>
      </c>
      <c r="D117" s="152">
        <v>0</v>
      </c>
      <c r="E117" s="152">
        <v>0</v>
      </c>
      <c r="F117" s="197">
        <v>0</v>
      </c>
      <c r="G117" s="197">
        <v>0</v>
      </c>
      <c r="H117" s="197">
        <v>0</v>
      </c>
      <c r="I117" s="197">
        <v>0</v>
      </c>
      <c r="J117" s="197">
        <v>0</v>
      </c>
      <c r="K117" s="197">
        <v>0</v>
      </c>
      <c r="L117" s="197">
        <v>0</v>
      </c>
      <c r="M117" s="198">
        <v>0</v>
      </c>
      <c r="N117" s="171">
        <v>990.12</v>
      </c>
    </row>
    <row r="118" spans="1:14" ht="12.75">
      <c r="A118" s="134" t="s">
        <v>74</v>
      </c>
      <c r="B118" s="196">
        <v>66666.67</v>
      </c>
      <c r="C118" s="152">
        <v>66666.67</v>
      </c>
      <c r="D118" s="152">
        <v>66666.67</v>
      </c>
      <c r="E118" s="152">
        <v>66666.67</v>
      </c>
      <c r="F118" s="197">
        <v>66666.67</v>
      </c>
      <c r="G118" s="197">
        <v>66666</v>
      </c>
      <c r="H118" s="197">
        <v>66666.67</v>
      </c>
      <c r="I118" s="197">
        <v>66666.67</v>
      </c>
      <c r="J118" s="197">
        <v>66666.67</v>
      </c>
      <c r="K118" s="197">
        <v>66666.67</v>
      </c>
      <c r="L118" s="197">
        <v>66666.67</v>
      </c>
      <c r="M118" s="198">
        <v>66667.3</v>
      </c>
      <c r="N118" s="172">
        <f aca="true" t="shared" si="8" ref="N118:N126">SUM(B118:M118)</f>
        <v>800000.0000000001</v>
      </c>
    </row>
    <row r="119" spans="1:14" ht="13.5" thickBot="1">
      <c r="A119" s="199" t="s">
        <v>372</v>
      </c>
      <c r="B119" s="196"/>
      <c r="C119" s="152"/>
      <c r="D119" s="152"/>
      <c r="E119" s="152"/>
      <c r="F119" s="197"/>
      <c r="G119" s="197"/>
      <c r="H119" s="197"/>
      <c r="I119" s="197"/>
      <c r="J119" s="197"/>
      <c r="K119" s="197"/>
      <c r="L119" s="197"/>
      <c r="M119" s="198"/>
      <c r="N119" s="200">
        <v>12119.61</v>
      </c>
    </row>
    <row r="120" spans="1:14" ht="16.5" thickBot="1">
      <c r="A120" s="201" t="s">
        <v>368</v>
      </c>
      <c r="B120" s="202"/>
      <c r="C120" s="203"/>
      <c r="D120" s="203"/>
      <c r="E120" s="203"/>
      <c r="F120" s="204"/>
      <c r="G120" s="204"/>
      <c r="H120" s="204"/>
      <c r="I120" s="204"/>
      <c r="J120" s="204"/>
      <c r="K120" s="204"/>
      <c r="L120" s="204"/>
      <c r="M120" s="205"/>
      <c r="N120" s="206">
        <f>SUM(N117:N119)</f>
        <v>813109.7300000001</v>
      </c>
    </row>
    <row r="121" spans="1:14" ht="12.75">
      <c r="A121" s="207" t="s">
        <v>73</v>
      </c>
      <c r="B121" s="208">
        <v>0</v>
      </c>
      <c r="C121" s="152">
        <v>0</v>
      </c>
      <c r="D121" s="152">
        <v>114.15</v>
      </c>
      <c r="E121" s="152">
        <v>138</v>
      </c>
      <c r="F121" s="197">
        <v>0</v>
      </c>
      <c r="G121" s="197">
        <v>0</v>
      </c>
      <c r="H121" s="197">
        <v>0</v>
      </c>
      <c r="I121" s="197">
        <v>0</v>
      </c>
      <c r="J121" s="197">
        <v>0</v>
      </c>
      <c r="K121" s="197">
        <v>0</v>
      </c>
      <c r="L121" s="197">
        <v>0</v>
      </c>
      <c r="M121" s="198">
        <v>0</v>
      </c>
      <c r="N121" s="209">
        <f t="shared" si="8"/>
        <v>252.15</v>
      </c>
    </row>
    <row r="122" spans="1:14" ht="12.75">
      <c r="A122" s="139" t="s">
        <v>344</v>
      </c>
      <c r="B122" s="208">
        <v>0</v>
      </c>
      <c r="C122" s="152">
        <v>0</v>
      </c>
      <c r="D122" s="152">
        <v>0</v>
      </c>
      <c r="E122" s="152">
        <v>0</v>
      </c>
      <c r="F122" s="197">
        <v>0</v>
      </c>
      <c r="G122" s="197">
        <v>0</v>
      </c>
      <c r="H122" s="197">
        <v>0</v>
      </c>
      <c r="I122" s="197">
        <v>0</v>
      </c>
      <c r="J122" s="197">
        <v>0</v>
      </c>
      <c r="K122" s="197">
        <v>0</v>
      </c>
      <c r="L122" s="197">
        <v>0</v>
      </c>
      <c r="M122" s="198">
        <v>35</v>
      </c>
      <c r="N122" s="172">
        <f>SUM(B122:M122)</f>
        <v>35</v>
      </c>
    </row>
    <row r="123" spans="1:14" ht="12.75">
      <c r="A123" s="139" t="s">
        <v>122</v>
      </c>
      <c r="B123" s="208">
        <v>65.54</v>
      </c>
      <c r="C123" s="152">
        <v>26.04</v>
      </c>
      <c r="D123" s="152">
        <v>59.55</v>
      </c>
      <c r="E123" s="152">
        <v>81.48</v>
      </c>
      <c r="F123" s="197">
        <v>211.77</v>
      </c>
      <c r="G123" s="197">
        <v>41.23</v>
      </c>
      <c r="H123" s="197">
        <v>205.72</v>
      </c>
      <c r="I123" s="197">
        <v>100.54</v>
      </c>
      <c r="J123" s="197">
        <v>273.01</v>
      </c>
      <c r="K123" s="197">
        <v>133.48</v>
      </c>
      <c r="L123" s="197">
        <v>551.85</v>
      </c>
      <c r="M123" s="198">
        <v>129.62</v>
      </c>
      <c r="N123" s="172">
        <f t="shared" si="8"/>
        <v>1879.83</v>
      </c>
    </row>
    <row r="124" spans="1:14" ht="12.75">
      <c r="A124" s="139" t="s">
        <v>322</v>
      </c>
      <c r="B124" s="208">
        <v>0</v>
      </c>
      <c r="C124" s="152">
        <v>0</v>
      </c>
      <c r="D124" s="152">
        <v>0</v>
      </c>
      <c r="E124" s="152"/>
      <c r="F124" s="197"/>
      <c r="G124" s="197"/>
      <c r="H124" s="197"/>
      <c r="I124" s="197">
        <v>70</v>
      </c>
      <c r="J124" s="197">
        <v>0</v>
      </c>
      <c r="K124" s="197">
        <v>0</v>
      </c>
      <c r="L124" s="197">
        <v>0</v>
      </c>
      <c r="M124" s="198">
        <v>0</v>
      </c>
      <c r="N124" s="172">
        <f t="shared" si="8"/>
        <v>70</v>
      </c>
    </row>
    <row r="125" spans="1:14" ht="12.75">
      <c r="A125" s="139" t="s">
        <v>291</v>
      </c>
      <c r="B125" s="208">
        <v>0</v>
      </c>
      <c r="C125" s="152">
        <v>448.5</v>
      </c>
      <c r="D125" s="152">
        <v>448.5</v>
      </c>
      <c r="E125" s="152">
        <v>448.5</v>
      </c>
      <c r="F125" s="197">
        <v>448.5</v>
      </c>
      <c r="G125" s="197">
        <v>448.5</v>
      </c>
      <c r="H125" s="197">
        <v>448.5</v>
      </c>
      <c r="I125" s="197">
        <v>448.5</v>
      </c>
      <c r="J125" s="197">
        <v>448.5</v>
      </c>
      <c r="K125" s="197">
        <v>448.5</v>
      </c>
      <c r="L125" s="197">
        <v>448.5</v>
      </c>
      <c r="M125" s="198">
        <v>448.5</v>
      </c>
      <c r="N125" s="172">
        <f t="shared" si="8"/>
        <v>4933.5</v>
      </c>
    </row>
    <row r="126" spans="1:14" ht="12.75">
      <c r="A126" s="139" t="s">
        <v>72</v>
      </c>
      <c r="B126" s="208">
        <v>52.25</v>
      </c>
      <c r="C126" s="152">
        <v>52.25</v>
      </c>
      <c r="D126" s="152">
        <v>0</v>
      </c>
      <c r="E126" s="152">
        <v>52.25</v>
      </c>
      <c r="F126" s="197">
        <v>52.25</v>
      </c>
      <c r="G126" s="197">
        <v>52.25</v>
      </c>
      <c r="H126" s="197">
        <v>104.5</v>
      </c>
      <c r="I126" s="197">
        <v>0</v>
      </c>
      <c r="J126" s="197">
        <v>52.25</v>
      </c>
      <c r="K126" s="197">
        <v>52.25</v>
      </c>
      <c r="L126" s="197">
        <v>90.2</v>
      </c>
      <c r="M126" s="198">
        <v>419.48</v>
      </c>
      <c r="N126" s="172">
        <f t="shared" si="8"/>
        <v>979.9300000000001</v>
      </c>
    </row>
    <row r="127" spans="1:14" ht="12.75">
      <c r="A127" s="139" t="s">
        <v>332</v>
      </c>
      <c r="B127" s="208">
        <v>0</v>
      </c>
      <c r="C127" s="152">
        <v>0</v>
      </c>
      <c r="D127" s="152">
        <v>0</v>
      </c>
      <c r="E127" s="152"/>
      <c r="F127" s="197"/>
      <c r="G127" s="197"/>
      <c r="H127" s="197"/>
      <c r="I127" s="197">
        <v>30</v>
      </c>
      <c r="J127" s="197">
        <v>0</v>
      </c>
      <c r="K127" s="197">
        <v>0</v>
      </c>
      <c r="L127" s="197">
        <v>0</v>
      </c>
      <c r="M127" s="198">
        <v>0</v>
      </c>
      <c r="N127" s="172">
        <f>SUM(B127:M127)</f>
        <v>30</v>
      </c>
    </row>
    <row r="128" spans="1:14" ht="12.75">
      <c r="A128" s="139" t="s">
        <v>318</v>
      </c>
      <c r="B128" s="196">
        <v>550</v>
      </c>
      <c r="C128" s="152">
        <v>550</v>
      </c>
      <c r="D128" s="152">
        <v>550</v>
      </c>
      <c r="E128" s="152">
        <v>0</v>
      </c>
      <c r="F128" s="197">
        <v>0</v>
      </c>
      <c r="G128" s="197">
        <v>0</v>
      </c>
      <c r="H128" s="197">
        <v>0</v>
      </c>
      <c r="I128" s="197">
        <v>0</v>
      </c>
      <c r="J128" s="197">
        <v>0</v>
      </c>
      <c r="K128" s="197">
        <v>0</v>
      </c>
      <c r="L128" s="197">
        <v>0</v>
      </c>
      <c r="M128" s="198">
        <v>0</v>
      </c>
      <c r="N128" s="172">
        <f>SUM(B128:M128)</f>
        <v>1650</v>
      </c>
    </row>
    <row r="129" spans="1:14" ht="12.75">
      <c r="A129" s="139" t="s">
        <v>144</v>
      </c>
      <c r="B129" s="196">
        <v>0</v>
      </c>
      <c r="C129" s="152">
        <v>0</v>
      </c>
      <c r="D129" s="152">
        <v>0</v>
      </c>
      <c r="E129" s="152"/>
      <c r="F129" s="197"/>
      <c r="G129" s="197"/>
      <c r="H129" s="197"/>
      <c r="I129" s="197">
        <v>120</v>
      </c>
      <c r="J129" s="197">
        <v>0</v>
      </c>
      <c r="K129" s="197">
        <v>0</v>
      </c>
      <c r="L129" s="197">
        <v>0</v>
      </c>
      <c r="M129" s="198">
        <v>0</v>
      </c>
      <c r="N129" s="172">
        <f>SUM(B129:M129)</f>
        <v>120</v>
      </c>
    </row>
    <row r="130" spans="1:14" ht="12.75">
      <c r="A130" s="139" t="s">
        <v>342</v>
      </c>
      <c r="B130" s="196">
        <v>0</v>
      </c>
      <c r="C130" s="152">
        <v>0</v>
      </c>
      <c r="D130" s="152">
        <v>0</v>
      </c>
      <c r="E130" s="152"/>
      <c r="F130" s="197"/>
      <c r="G130" s="197"/>
      <c r="H130" s="197"/>
      <c r="I130" s="197"/>
      <c r="J130" s="197"/>
      <c r="K130" s="197">
        <v>0</v>
      </c>
      <c r="L130" s="197">
        <v>120</v>
      </c>
      <c r="M130" s="198">
        <v>0</v>
      </c>
      <c r="N130" s="172">
        <f>SUM(B130:M130)</f>
        <v>120</v>
      </c>
    </row>
    <row r="131" spans="1:14" ht="12.75">
      <c r="A131" s="139" t="s">
        <v>307</v>
      </c>
      <c r="B131" s="196">
        <v>0</v>
      </c>
      <c r="C131" s="152">
        <v>0</v>
      </c>
      <c r="D131" s="152">
        <v>0</v>
      </c>
      <c r="E131" s="152">
        <v>815.87</v>
      </c>
      <c r="F131" s="197">
        <v>1331.07</v>
      </c>
      <c r="G131" s="197">
        <v>1961.28</v>
      </c>
      <c r="H131" s="197">
        <v>2028.82</v>
      </c>
      <c r="I131" s="197">
        <v>2090.9</v>
      </c>
      <c r="J131" s="197">
        <v>3325.39</v>
      </c>
      <c r="K131" s="197">
        <v>3325.38</v>
      </c>
      <c r="L131" s="197">
        <v>3325.38</v>
      </c>
      <c r="M131" s="198">
        <v>2646.54</v>
      </c>
      <c r="N131" s="172">
        <f>SUM(B131:M131)</f>
        <v>20850.63</v>
      </c>
    </row>
    <row r="132" spans="1:14" ht="12.75">
      <c r="A132" s="139" t="s">
        <v>300</v>
      </c>
      <c r="B132" s="196">
        <v>0</v>
      </c>
      <c r="C132" s="152">
        <v>63.28</v>
      </c>
      <c r="D132" s="152">
        <v>0</v>
      </c>
      <c r="E132" s="152">
        <v>0</v>
      </c>
      <c r="F132" s="197">
        <v>58.08</v>
      </c>
      <c r="G132" s="197">
        <v>0</v>
      </c>
      <c r="H132" s="197">
        <v>0</v>
      </c>
      <c r="I132" s="197">
        <v>0</v>
      </c>
      <c r="J132" s="197">
        <v>0</v>
      </c>
      <c r="K132" s="197">
        <v>0</v>
      </c>
      <c r="L132" s="197">
        <v>0</v>
      </c>
      <c r="M132" s="198">
        <v>0</v>
      </c>
      <c r="N132" s="172">
        <f aca="true" t="shared" si="9" ref="N132:N195">SUM(B132:M132)</f>
        <v>121.36</v>
      </c>
    </row>
    <row r="133" spans="1:14" ht="12.75">
      <c r="A133" s="139" t="s">
        <v>142</v>
      </c>
      <c r="B133" s="196">
        <v>0</v>
      </c>
      <c r="C133" s="152">
        <v>0</v>
      </c>
      <c r="D133" s="152">
        <v>0</v>
      </c>
      <c r="E133" s="152"/>
      <c r="F133" s="197"/>
      <c r="G133" s="197">
        <v>57.77</v>
      </c>
      <c r="H133" s="197">
        <v>0</v>
      </c>
      <c r="I133" s="197">
        <v>0</v>
      </c>
      <c r="J133" s="197">
        <v>0</v>
      </c>
      <c r="K133" s="197">
        <v>0</v>
      </c>
      <c r="L133" s="197">
        <v>0</v>
      </c>
      <c r="M133" s="198">
        <v>0</v>
      </c>
      <c r="N133" s="172">
        <f>SUM(B133:M133)</f>
        <v>57.77</v>
      </c>
    </row>
    <row r="134" spans="1:14" ht="12.75">
      <c r="A134" s="139" t="s">
        <v>28</v>
      </c>
      <c r="B134" s="196">
        <v>0</v>
      </c>
      <c r="C134" s="152">
        <v>302.24</v>
      </c>
      <c r="D134" s="152">
        <v>197.73</v>
      </c>
      <c r="E134" s="152">
        <v>208.45</v>
      </c>
      <c r="F134" s="197">
        <v>245.9</v>
      </c>
      <c r="G134" s="197">
        <v>201.01</v>
      </c>
      <c r="H134" s="197">
        <v>110.05</v>
      </c>
      <c r="I134" s="197">
        <v>108.14</v>
      </c>
      <c r="J134" s="197">
        <v>107.53</v>
      </c>
      <c r="K134" s="197">
        <v>116.44</v>
      </c>
      <c r="L134" s="197">
        <v>139.66</v>
      </c>
      <c r="M134" s="198">
        <v>131.45</v>
      </c>
      <c r="N134" s="172">
        <f t="shared" si="9"/>
        <v>1868.6000000000001</v>
      </c>
    </row>
    <row r="135" spans="1:14" ht="12.75">
      <c r="A135" s="139" t="s">
        <v>302</v>
      </c>
      <c r="B135" s="196">
        <v>0</v>
      </c>
      <c r="C135" s="152">
        <v>0</v>
      </c>
      <c r="D135" s="152">
        <v>0</v>
      </c>
      <c r="E135" s="152"/>
      <c r="F135" s="197">
        <v>400</v>
      </c>
      <c r="G135" s="197">
        <v>0</v>
      </c>
      <c r="H135" s="197">
        <v>0</v>
      </c>
      <c r="I135" s="197">
        <v>450</v>
      </c>
      <c r="J135" s="197">
        <v>0</v>
      </c>
      <c r="K135" s="197">
        <v>0</v>
      </c>
      <c r="L135" s="197">
        <v>0</v>
      </c>
      <c r="M135" s="198">
        <v>450</v>
      </c>
      <c r="N135" s="172">
        <f>SUM(B135:M135)</f>
        <v>1300</v>
      </c>
    </row>
    <row r="136" spans="1:14" ht="12.75">
      <c r="A136" s="139" t="s">
        <v>130</v>
      </c>
      <c r="B136" s="196">
        <v>0</v>
      </c>
      <c r="C136" s="152">
        <v>102</v>
      </c>
      <c r="D136" s="152">
        <v>0</v>
      </c>
      <c r="E136" s="152">
        <v>0</v>
      </c>
      <c r="F136" s="197">
        <v>0</v>
      </c>
      <c r="G136" s="197">
        <v>0</v>
      </c>
      <c r="H136" s="197">
        <v>0</v>
      </c>
      <c r="I136" s="197">
        <v>0</v>
      </c>
      <c r="J136" s="197">
        <v>0</v>
      </c>
      <c r="K136" s="197">
        <v>0</v>
      </c>
      <c r="L136" s="197">
        <v>0</v>
      </c>
      <c r="M136" s="198">
        <v>0</v>
      </c>
      <c r="N136" s="172">
        <f t="shared" si="9"/>
        <v>102</v>
      </c>
    </row>
    <row r="137" spans="1:14" ht="12.75">
      <c r="A137" s="139" t="s">
        <v>328</v>
      </c>
      <c r="B137" s="196">
        <v>0</v>
      </c>
      <c r="C137" s="152">
        <v>0</v>
      </c>
      <c r="D137" s="152">
        <v>0</v>
      </c>
      <c r="E137" s="152">
        <v>0</v>
      </c>
      <c r="F137" s="197">
        <v>0</v>
      </c>
      <c r="G137" s="197">
        <v>0</v>
      </c>
      <c r="H137" s="197">
        <v>0</v>
      </c>
      <c r="I137" s="197">
        <v>250</v>
      </c>
      <c r="J137" s="197">
        <v>0</v>
      </c>
      <c r="K137" s="197">
        <v>0</v>
      </c>
      <c r="L137" s="197">
        <v>0</v>
      </c>
      <c r="M137" s="198">
        <v>0</v>
      </c>
      <c r="N137" s="172">
        <f>SUM(B137:M137)</f>
        <v>250</v>
      </c>
    </row>
    <row r="138" spans="1:14" ht="12.75">
      <c r="A138" s="139" t="s">
        <v>338</v>
      </c>
      <c r="B138" s="196">
        <v>0</v>
      </c>
      <c r="C138" s="152">
        <v>258.94</v>
      </c>
      <c r="D138" s="152">
        <v>0</v>
      </c>
      <c r="E138" s="152">
        <v>273.64</v>
      </c>
      <c r="F138" s="197">
        <v>264.92</v>
      </c>
      <c r="G138" s="197">
        <v>306.2</v>
      </c>
      <c r="H138" s="197">
        <v>316.85</v>
      </c>
      <c r="I138" s="197">
        <v>0</v>
      </c>
      <c r="J138" s="197">
        <v>0</v>
      </c>
      <c r="K138" s="197">
        <v>290</v>
      </c>
      <c r="L138" s="197">
        <v>0</v>
      </c>
      <c r="M138" s="198">
        <v>0</v>
      </c>
      <c r="N138" s="172">
        <f t="shared" si="9"/>
        <v>1710.5500000000002</v>
      </c>
    </row>
    <row r="139" spans="1:14" ht="12.75">
      <c r="A139" s="139" t="s">
        <v>339</v>
      </c>
      <c r="B139" s="196">
        <v>0</v>
      </c>
      <c r="C139" s="152">
        <v>0</v>
      </c>
      <c r="D139" s="152">
        <v>0</v>
      </c>
      <c r="E139" s="152">
        <v>0</v>
      </c>
      <c r="F139" s="197">
        <v>0</v>
      </c>
      <c r="G139" s="197">
        <v>0</v>
      </c>
      <c r="H139" s="197">
        <v>0</v>
      </c>
      <c r="I139" s="197">
        <v>0</v>
      </c>
      <c r="J139" s="197">
        <v>0</v>
      </c>
      <c r="K139" s="197">
        <v>0</v>
      </c>
      <c r="L139" s="197">
        <v>50</v>
      </c>
      <c r="M139" s="198">
        <v>0</v>
      </c>
      <c r="N139" s="172">
        <f>SUM(B139:M139)</f>
        <v>50</v>
      </c>
    </row>
    <row r="140" spans="1:14" ht="12.75">
      <c r="A140" s="139" t="s">
        <v>337</v>
      </c>
      <c r="B140" s="196">
        <v>0</v>
      </c>
      <c r="C140" s="152">
        <v>0</v>
      </c>
      <c r="D140" s="152">
        <v>0</v>
      </c>
      <c r="E140" s="152">
        <v>0</v>
      </c>
      <c r="F140" s="197">
        <v>0</v>
      </c>
      <c r="G140" s="197">
        <v>0</v>
      </c>
      <c r="H140" s="197">
        <v>0</v>
      </c>
      <c r="I140" s="197">
        <v>0</v>
      </c>
      <c r="J140" s="197">
        <v>0</v>
      </c>
      <c r="K140" s="197">
        <v>12.5</v>
      </c>
      <c r="L140" s="197">
        <v>0</v>
      </c>
      <c r="M140" s="198">
        <v>0</v>
      </c>
      <c r="N140" s="172">
        <f>SUM(B140:M140)</f>
        <v>12.5</v>
      </c>
    </row>
    <row r="141" spans="1:14" ht="12.75">
      <c r="A141" s="139" t="s">
        <v>292</v>
      </c>
      <c r="B141" s="196">
        <v>0</v>
      </c>
      <c r="C141" s="152">
        <v>0</v>
      </c>
      <c r="D141" s="152">
        <v>84</v>
      </c>
      <c r="E141" s="152">
        <v>70</v>
      </c>
      <c r="F141" s="197">
        <v>105</v>
      </c>
      <c r="G141" s="197">
        <v>112</v>
      </c>
      <c r="H141" s="197">
        <v>84</v>
      </c>
      <c r="I141" s="197">
        <v>42</v>
      </c>
      <c r="J141" s="197">
        <v>91</v>
      </c>
      <c r="K141" s="197">
        <v>224</v>
      </c>
      <c r="L141" s="197">
        <v>0</v>
      </c>
      <c r="M141" s="198">
        <v>259</v>
      </c>
      <c r="N141" s="172">
        <f t="shared" si="9"/>
        <v>1071</v>
      </c>
    </row>
    <row r="142" spans="1:14" ht="12.75">
      <c r="A142" s="139" t="s">
        <v>331</v>
      </c>
      <c r="B142" s="196">
        <v>0</v>
      </c>
      <c r="C142" s="152">
        <v>0</v>
      </c>
      <c r="D142" s="152">
        <v>0</v>
      </c>
      <c r="E142" s="152">
        <v>0</v>
      </c>
      <c r="F142" s="197">
        <v>0</v>
      </c>
      <c r="G142" s="197">
        <v>0</v>
      </c>
      <c r="H142" s="197">
        <v>0</v>
      </c>
      <c r="I142" s="197">
        <v>10</v>
      </c>
      <c r="J142" s="197">
        <v>0</v>
      </c>
      <c r="K142" s="197">
        <v>0</v>
      </c>
      <c r="L142" s="197">
        <v>0</v>
      </c>
      <c r="M142" s="198">
        <v>0</v>
      </c>
      <c r="N142" s="172">
        <f t="shared" si="9"/>
        <v>10</v>
      </c>
    </row>
    <row r="143" spans="1:14" ht="12.75">
      <c r="A143" s="139" t="s">
        <v>91</v>
      </c>
      <c r="B143" s="196">
        <v>0</v>
      </c>
      <c r="C143" s="152">
        <v>15</v>
      </c>
      <c r="D143" s="152">
        <v>0</v>
      </c>
      <c r="E143" s="152">
        <v>0</v>
      </c>
      <c r="F143" s="197">
        <v>0</v>
      </c>
      <c r="G143" s="197">
        <v>0</v>
      </c>
      <c r="H143" s="197">
        <v>0</v>
      </c>
      <c r="I143" s="197">
        <v>0</v>
      </c>
      <c r="J143" s="197">
        <v>0</v>
      </c>
      <c r="K143" s="197">
        <v>0</v>
      </c>
      <c r="L143" s="197">
        <v>0</v>
      </c>
      <c r="M143" s="198">
        <v>0</v>
      </c>
      <c r="N143" s="172">
        <f t="shared" si="9"/>
        <v>15</v>
      </c>
    </row>
    <row r="144" spans="1:14" ht="12.75">
      <c r="A144" s="139" t="s">
        <v>78</v>
      </c>
      <c r="B144" s="196">
        <v>0</v>
      </c>
      <c r="C144" s="152">
        <v>190</v>
      </c>
      <c r="D144" s="152">
        <v>0</v>
      </c>
      <c r="E144" s="152">
        <v>380</v>
      </c>
      <c r="F144" s="197">
        <v>0</v>
      </c>
      <c r="G144" s="197">
        <v>0</v>
      </c>
      <c r="H144" s="197">
        <v>0</v>
      </c>
      <c r="I144" s="197">
        <v>0</v>
      </c>
      <c r="J144" s="197">
        <v>0</v>
      </c>
      <c r="K144" s="197">
        <v>0</v>
      </c>
      <c r="L144" s="197">
        <v>0</v>
      </c>
      <c r="M144" s="198">
        <v>0</v>
      </c>
      <c r="N144" s="172">
        <f t="shared" si="9"/>
        <v>570</v>
      </c>
    </row>
    <row r="145" spans="1:14" ht="12.75">
      <c r="A145" s="139" t="s">
        <v>324</v>
      </c>
      <c r="B145" s="196">
        <v>0</v>
      </c>
      <c r="C145" s="152">
        <v>0</v>
      </c>
      <c r="D145" s="152">
        <v>0</v>
      </c>
      <c r="E145" s="152"/>
      <c r="F145" s="197"/>
      <c r="G145" s="197"/>
      <c r="H145" s="197"/>
      <c r="I145" s="197">
        <v>309.02</v>
      </c>
      <c r="J145" s="197">
        <v>0</v>
      </c>
      <c r="K145" s="197">
        <v>0</v>
      </c>
      <c r="L145" s="197">
        <v>0</v>
      </c>
      <c r="M145" s="198">
        <v>0</v>
      </c>
      <c r="N145" s="172">
        <f t="shared" si="9"/>
        <v>309.02</v>
      </c>
    </row>
    <row r="146" spans="1:14" ht="12.75">
      <c r="A146" s="139" t="s">
        <v>340</v>
      </c>
      <c r="B146" s="196">
        <v>0</v>
      </c>
      <c r="C146" s="152">
        <v>0</v>
      </c>
      <c r="D146" s="152">
        <v>0</v>
      </c>
      <c r="E146" s="152"/>
      <c r="F146" s="197"/>
      <c r="G146" s="197"/>
      <c r="H146" s="197"/>
      <c r="I146" s="197"/>
      <c r="J146" s="197"/>
      <c r="K146" s="197">
        <v>0</v>
      </c>
      <c r="L146" s="197">
        <v>140.8</v>
      </c>
      <c r="M146" s="198">
        <v>0</v>
      </c>
      <c r="N146" s="172">
        <f>SUM(B146:M146)</f>
        <v>140.8</v>
      </c>
    </row>
    <row r="147" spans="1:14" ht="12.75">
      <c r="A147" s="139" t="s">
        <v>67</v>
      </c>
      <c r="B147" s="196">
        <v>310.15</v>
      </c>
      <c r="C147" s="152">
        <v>0</v>
      </c>
      <c r="D147" s="152">
        <v>152.16</v>
      </c>
      <c r="E147" s="152">
        <v>14.09</v>
      </c>
      <c r="F147" s="197">
        <v>196.79</v>
      </c>
      <c r="G147" s="197">
        <v>307.21</v>
      </c>
      <c r="H147" s="197">
        <v>457.08</v>
      </c>
      <c r="I147" s="197">
        <v>421.21</v>
      </c>
      <c r="J147" s="197">
        <v>0</v>
      </c>
      <c r="K147" s="197">
        <v>351.51</v>
      </c>
      <c r="L147" s="197">
        <v>0</v>
      </c>
      <c r="M147" s="198">
        <v>0</v>
      </c>
      <c r="N147" s="172">
        <f t="shared" si="9"/>
        <v>2210.2</v>
      </c>
    </row>
    <row r="148" spans="1:14" ht="12.75">
      <c r="A148" s="139" t="s">
        <v>299</v>
      </c>
      <c r="B148" s="196">
        <v>0</v>
      </c>
      <c r="C148" s="152">
        <v>0</v>
      </c>
      <c r="D148" s="152">
        <v>0</v>
      </c>
      <c r="E148" s="152">
        <v>631.9</v>
      </c>
      <c r="F148" s="197">
        <v>0</v>
      </c>
      <c r="G148" s="197">
        <v>0</v>
      </c>
      <c r="H148" s="197">
        <v>0</v>
      </c>
      <c r="I148" s="197">
        <v>0</v>
      </c>
      <c r="J148" s="197">
        <v>0</v>
      </c>
      <c r="K148" s="197">
        <v>0</v>
      </c>
      <c r="L148" s="197">
        <v>0</v>
      </c>
      <c r="M148" s="198">
        <v>0</v>
      </c>
      <c r="N148" s="172">
        <f t="shared" si="9"/>
        <v>631.9</v>
      </c>
    </row>
    <row r="149" spans="1:14" ht="12.75">
      <c r="A149" s="139" t="s">
        <v>106</v>
      </c>
      <c r="B149" s="208">
        <v>251.95</v>
      </c>
      <c r="C149" s="152">
        <v>0</v>
      </c>
      <c r="D149" s="152">
        <v>0</v>
      </c>
      <c r="E149" s="152">
        <v>0</v>
      </c>
      <c r="F149" s="197">
        <v>0</v>
      </c>
      <c r="G149" s="197">
        <v>307.5</v>
      </c>
      <c r="H149" s="197">
        <v>0</v>
      </c>
      <c r="I149" s="197">
        <v>280.1</v>
      </c>
      <c r="J149" s="197">
        <v>173.5</v>
      </c>
      <c r="K149" s="197">
        <v>0</v>
      </c>
      <c r="L149" s="197">
        <v>225.3</v>
      </c>
      <c r="M149" s="198">
        <v>0</v>
      </c>
      <c r="N149" s="172">
        <f t="shared" si="9"/>
        <v>1238.3500000000001</v>
      </c>
    </row>
    <row r="150" spans="1:14" ht="12.75">
      <c r="A150" s="139" t="s">
        <v>336</v>
      </c>
      <c r="B150" s="208">
        <v>0</v>
      </c>
      <c r="C150" s="152">
        <v>0</v>
      </c>
      <c r="D150" s="152">
        <v>0</v>
      </c>
      <c r="E150" s="152"/>
      <c r="F150" s="197"/>
      <c r="G150" s="197"/>
      <c r="H150" s="197"/>
      <c r="I150" s="197"/>
      <c r="J150" s="197"/>
      <c r="K150" s="197">
        <v>80</v>
      </c>
      <c r="L150" s="197">
        <v>0</v>
      </c>
      <c r="M150" s="198">
        <v>0</v>
      </c>
      <c r="N150" s="172">
        <f t="shared" si="9"/>
        <v>80</v>
      </c>
    </row>
    <row r="151" spans="1:14" ht="12.75">
      <c r="A151" s="139" t="s">
        <v>43</v>
      </c>
      <c r="B151" s="196">
        <v>0</v>
      </c>
      <c r="C151" s="152">
        <v>0</v>
      </c>
      <c r="D151" s="152">
        <v>0</v>
      </c>
      <c r="E151" s="152">
        <v>0</v>
      </c>
      <c r="F151" s="197">
        <v>0</v>
      </c>
      <c r="G151" s="197">
        <v>25013</v>
      </c>
      <c r="H151" s="197">
        <v>0</v>
      </c>
      <c r="I151" s="197">
        <v>0</v>
      </c>
      <c r="J151" s="197">
        <v>0</v>
      </c>
      <c r="K151" s="197">
        <v>0</v>
      </c>
      <c r="L151" s="197">
        <v>0</v>
      </c>
      <c r="M151" s="198">
        <v>0</v>
      </c>
      <c r="N151" s="172">
        <f t="shared" si="9"/>
        <v>25013</v>
      </c>
    </row>
    <row r="152" spans="1:14" ht="12.75">
      <c r="A152" s="139" t="s">
        <v>333</v>
      </c>
      <c r="B152" s="196">
        <v>0</v>
      </c>
      <c r="C152" s="152">
        <v>0</v>
      </c>
      <c r="D152" s="152">
        <v>0</v>
      </c>
      <c r="E152" s="152"/>
      <c r="F152" s="197"/>
      <c r="G152" s="197"/>
      <c r="H152" s="197"/>
      <c r="I152" s="197"/>
      <c r="J152" s="197">
        <v>96</v>
      </c>
      <c r="K152" s="197">
        <v>0</v>
      </c>
      <c r="L152" s="197">
        <v>0</v>
      </c>
      <c r="M152" s="198">
        <v>0</v>
      </c>
      <c r="N152" s="172">
        <f t="shared" si="9"/>
        <v>96</v>
      </c>
    </row>
    <row r="153" spans="1:14" ht="12.75">
      <c r="A153" s="139" t="s">
        <v>301</v>
      </c>
      <c r="B153" s="196">
        <v>0</v>
      </c>
      <c r="C153" s="152">
        <v>0</v>
      </c>
      <c r="D153" s="152">
        <v>0</v>
      </c>
      <c r="E153" s="152"/>
      <c r="F153" s="197">
        <v>61.8</v>
      </c>
      <c r="G153" s="197">
        <v>0</v>
      </c>
      <c r="H153" s="197">
        <v>180.4</v>
      </c>
      <c r="I153" s="197">
        <v>0</v>
      </c>
      <c r="J153" s="197">
        <v>60</v>
      </c>
      <c r="K153" s="197">
        <v>0</v>
      </c>
      <c r="L153" s="197">
        <v>0</v>
      </c>
      <c r="M153" s="198">
        <v>0</v>
      </c>
      <c r="N153" s="172">
        <f t="shared" si="9"/>
        <v>302.2</v>
      </c>
    </row>
    <row r="154" spans="1:14" ht="12.75">
      <c r="A154" s="139" t="s">
        <v>131</v>
      </c>
      <c r="B154" s="196">
        <v>0</v>
      </c>
      <c r="C154" s="152">
        <v>60</v>
      </c>
      <c r="D154" s="152">
        <v>0</v>
      </c>
      <c r="E154" s="152">
        <v>0</v>
      </c>
      <c r="F154" s="197">
        <v>0</v>
      </c>
      <c r="G154" s="197">
        <v>0</v>
      </c>
      <c r="H154" s="197">
        <v>220.5</v>
      </c>
      <c r="I154" s="197">
        <v>0</v>
      </c>
      <c r="J154" s="197">
        <v>0</v>
      </c>
      <c r="K154" s="197">
        <v>0</v>
      </c>
      <c r="L154" s="197">
        <v>0</v>
      </c>
      <c r="M154" s="198">
        <v>0</v>
      </c>
      <c r="N154" s="172">
        <f t="shared" si="9"/>
        <v>280.5</v>
      </c>
    </row>
    <row r="155" spans="1:14" ht="12.75">
      <c r="A155" s="139" t="s">
        <v>98</v>
      </c>
      <c r="B155" s="196">
        <v>0</v>
      </c>
      <c r="C155" s="152">
        <v>0</v>
      </c>
      <c r="D155" s="152">
        <v>0</v>
      </c>
      <c r="E155" s="152">
        <v>0</v>
      </c>
      <c r="F155" s="197">
        <v>90</v>
      </c>
      <c r="G155" s="197">
        <v>0</v>
      </c>
      <c r="H155" s="197">
        <v>0</v>
      </c>
      <c r="I155" s="197">
        <v>0</v>
      </c>
      <c r="J155" s="197">
        <v>0</v>
      </c>
      <c r="K155" s="197">
        <v>0</v>
      </c>
      <c r="L155" s="197">
        <v>250</v>
      </c>
      <c r="M155" s="198">
        <v>0</v>
      </c>
      <c r="N155" s="172">
        <f t="shared" si="9"/>
        <v>340</v>
      </c>
    </row>
    <row r="156" spans="1:14" ht="12.75">
      <c r="A156" s="139" t="s">
        <v>296</v>
      </c>
      <c r="B156" s="196">
        <v>0</v>
      </c>
      <c r="C156" s="152">
        <v>0</v>
      </c>
      <c r="D156" s="152">
        <v>0</v>
      </c>
      <c r="E156" s="152">
        <v>40</v>
      </c>
      <c r="F156" s="197">
        <v>0</v>
      </c>
      <c r="G156" s="197">
        <v>0</v>
      </c>
      <c r="H156" s="197">
        <v>0</v>
      </c>
      <c r="I156" s="197">
        <v>0</v>
      </c>
      <c r="J156" s="197">
        <v>0</v>
      </c>
      <c r="K156" s="197">
        <v>0</v>
      </c>
      <c r="L156" s="197">
        <v>0</v>
      </c>
      <c r="M156" s="198">
        <v>0</v>
      </c>
      <c r="N156" s="172">
        <f t="shared" si="9"/>
        <v>40</v>
      </c>
    </row>
    <row r="157" spans="1:14" ht="12.75">
      <c r="A157" s="139" t="s">
        <v>330</v>
      </c>
      <c r="B157" s="196">
        <v>0</v>
      </c>
      <c r="C157" s="152">
        <v>0</v>
      </c>
      <c r="D157" s="152">
        <v>0</v>
      </c>
      <c r="E157" s="152"/>
      <c r="F157" s="197"/>
      <c r="G157" s="197"/>
      <c r="H157" s="197"/>
      <c r="I157" s="197">
        <v>45</v>
      </c>
      <c r="J157" s="197">
        <v>0</v>
      </c>
      <c r="K157" s="197">
        <v>0</v>
      </c>
      <c r="L157" s="197">
        <v>0</v>
      </c>
      <c r="M157" s="198">
        <v>0</v>
      </c>
      <c r="N157" s="172">
        <f t="shared" si="9"/>
        <v>45</v>
      </c>
    </row>
    <row r="158" spans="1:14" ht="12.75">
      <c r="A158" s="139" t="s">
        <v>323</v>
      </c>
      <c r="B158" s="196">
        <v>0</v>
      </c>
      <c r="C158" s="152">
        <v>0</v>
      </c>
      <c r="D158" s="152">
        <v>0</v>
      </c>
      <c r="E158" s="152"/>
      <c r="F158" s="197"/>
      <c r="G158" s="197"/>
      <c r="H158" s="197"/>
      <c r="I158" s="197">
        <v>646</v>
      </c>
      <c r="J158" s="197">
        <v>0</v>
      </c>
      <c r="K158" s="197">
        <v>0</v>
      </c>
      <c r="L158" s="197">
        <v>0</v>
      </c>
      <c r="M158" s="198">
        <v>0</v>
      </c>
      <c r="N158" s="172">
        <f t="shared" si="9"/>
        <v>646</v>
      </c>
    </row>
    <row r="159" spans="1:14" ht="12.75">
      <c r="A159" s="139" t="s">
        <v>294</v>
      </c>
      <c r="B159" s="196">
        <v>0</v>
      </c>
      <c r="C159" s="152">
        <v>0</v>
      </c>
      <c r="D159" s="152">
        <v>450</v>
      </c>
      <c r="E159" s="152">
        <v>0</v>
      </c>
      <c r="F159" s="197">
        <v>0</v>
      </c>
      <c r="G159" s="197">
        <v>0</v>
      </c>
      <c r="H159" s="197">
        <v>0</v>
      </c>
      <c r="I159" s="197">
        <v>0</v>
      </c>
      <c r="J159" s="197">
        <v>0</v>
      </c>
      <c r="K159" s="197">
        <v>0</v>
      </c>
      <c r="L159" s="197">
        <v>0</v>
      </c>
      <c r="M159" s="198">
        <v>0</v>
      </c>
      <c r="N159" s="172">
        <f t="shared" si="9"/>
        <v>450</v>
      </c>
    </row>
    <row r="160" spans="1:14" ht="12.75">
      <c r="A160" s="139" t="s">
        <v>101</v>
      </c>
      <c r="B160" s="196">
        <v>0</v>
      </c>
      <c r="C160" s="152">
        <v>0</v>
      </c>
      <c r="D160" s="152">
        <v>140</v>
      </c>
      <c r="E160" s="152">
        <v>0</v>
      </c>
      <c r="F160" s="197">
        <v>0</v>
      </c>
      <c r="G160" s="197">
        <v>0</v>
      </c>
      <c r="H160" s="197">
        <v>0</v>
      </c>
      <c r="I160" s="197">
        <v>0</v>
      </c>
      <c r="J160" s="197">
        <v>0</v>
      </c>
      <c r="K160" s="197">
        <v>0</v>
      </c>
      <c r="L160" s="197">
        <v>0</v>
      </c>
      <c r="M160" s="198">
        <v>0</v>
      </c>
      <c r="N160" s="172">
        <f t="shared" si="9"/>
        <v>140</v>
      </c>
    </row>
    <row r="161" spans="1:14" ht="12.75">
      <c r="A161" s="139" t="s">
        <v>118</v>
      </c>
      <c r="B161" s="196">
        <v>2017.31</v>
      </c>
      <c r="C161" s="152">
        <v>2148.98</v>
      </c>
      <c r="D161" s="152">
        <v>2157.53</v>
      </c>
      <c r="E161" s="152">
        <v>2453.86</v>
      </c>
      <c r="F161" s="197">
        <v>2533.39</v>
      </c>
      <c r="G161" s="197">
        <v>2598.87</v>
      </c>
      <c r="H161" s="197">
        <v>2518.38</v>
      </c>
      <c r="I161" s="197">
        <v>2338.36</v>
      </c>
      <c r="J161" s="197">
        <v>2560.11</v>
      </c>
      <c r="K161" s="197">
        <v>2548.36</v>
      </c>
      <c r="L161" s="197">
        <v>2581.81</v>
      </c>
      <c r="M161" s="198">
        <v>5175.43</v>
      </c>
      <c r="N161" s="172">
        <f t="shared" si="9"/>
        <v>31632.390000000003</v>
      </c>
    </row>
    <row r="162" spans="1:14" ht="12.75">
      <c r="A162" s="139" t="s">
        <v>107</v>
      </c>
      <c r="B162" s="196">
        <v>0</v>
      </c>
      <c r="C162" s="152">
        <v>0</v>
      </c>
      <c r="D162" s="152">
        <v>0</v>
      </c>
      <c r="E162" s="152">
        <v>0</v>
      </c>
      <c r="F162" s="197">
        <v>0</v>
      </c>
      <c r="G162" s="197">
        <v>0</v>
      </c>
      <c r="H162" s="197">
        <v>84</v>
      </c>
      <c r="I162" s="197">
        <v>0</v>
      </c>
      <c r="J162" s="197">
        <v>305</v>
      </c>
      <c r="K162" s="197">
        <v>0</v>
      </c>
      <c r="L162" s="197">
        <v>341</v>
      </c>
      <c r="M162" s="198">
        <v>639.5</v>
      </c>
      <c r="N162" s="172">
        <f t="shared" si="9"/>
        <v>1369.5</v>
      </c>
    </row>
    <row r="163" spans="1:14" ht="12.75">
      <c r="A163" s="139" t="s">
        <v>345</v>
      </c>
      <c r="B163" s="196">
        <v>0</v>
      </c>
      <c r="C163" s="152">
        <v>0</v>
      </c>
      <c r="D163" s="152">
        <v>0</v>
      </c>
      <c r="E163" s="152">
        <v>0</v>
      </c>
      <c r="F163" s="197">
        <v>0</v>
      </c>
      <c r="G163" s="197">
        <v>0</v>
      </c>
      <c r="H163" s="197">
        <v>0</v>
      </c>
      <c r="I163" s="197">
        <v>0</v>
      </c>
      <c r="J163" s="197">
        <v>0</v>
      </c>
      <c r="K163" s="197">
        <v>0</v>
      </c>
      <c r="L163" s="197">
        <v>0</v>
      </c>
      <c r="M163" s="198">
        <v>69.6</v>
      </c>
      <c r="N163" s="172">
        <f>SUM(B163:M163)</f>
        <v>69.6</v>
      </c>
    </row>
    <row r="164" spans="1:14" ht="12.75">
      <c r="A164" s="139" t="s">
        <v>100</v>
      </c>
      <c r="B164" s="196">
        <v>0</v>
      </c>
      <c r="C164" s="152">
        <v>350</v>
      </c>
      <c r="D164" s="152">
        <v>0</v>
      </c>
      <c r="E164" s="152">
        <v>0</v>
      </c>
      <c r="F164" s="197">
        <v>0</v>
      </c>
      <c r="G164" s="197">
        <v>0</v>
      </c>
      <c r="H164" s="197">
        <v>0</v>
      </c>
      <c r="I164" s="197">
        <v>0</v>
      </c>
      <c r="J164" s="197">
        <v>0</v>
      </c>
      <c r="K164" s="197">
        <v>0</v>
      </c>
      <c r="L164" s="197">
        <v>0</v>
      </c>
      <c r="M164" s="198">
        <v>0</v>
      </c>
      <c r="N164" s="172">
        <f t="shared" si="9"/>
        <v>350</v>
      </c>
    </row>
    <row r="165" spans="1:14" ht="12.75">
      <c r="A165" s="139" t="s">
        <v>88</v>
      </c>
      <c r="B165" s="196">
        <v>0</v>
      </c>
      <c r="C165" s="152">
        <v>262</v>
      </c>
      <c r="D165" s="152">
        <v>0</v>
      </c>
      <c r="E165" s="152">
        <v>524</v>
      </c>
      <c r="F165" s="197">
        <v>0</v>
      </c>
      <c r="G165" s="197">
        <v>0</v>
      </c>
      <c r="H165" s="197">
        <v>0</v>
      </c>
      <c r="I165" s="197">
        <v>0</v>
      </c>
      <c r="J165" s="197">
        <v>0</v>
      </c>
      <c r="K165" s="197">
        <v>0</v>
      </c>
      <c r="L165" s="197">
        <v>0</v>
      </c>
      <c r="M165" s="198">
        <v>0</v>
      </c>
      <c r="N165" s="172">
        <f t="shared" si="9"/>
        <v>786</v>
      </c>
    </row>
    <row r="166" spans="1:14" ht="12.75">
      <c r="A166" s="139" t="s">
        <v>349</v>
      </c>
      <c r="B166" s="196">
        <v>0</v>
      </c>
      <c r="C166" s="152">
        <v>0</v>
      </c>
      <c r="D166" s="152">
        <v>0</v>
      </c>
      <c r="E166" s="152"/>
      <c r="F166" s="197"/>
      <c r="G166" s="197"/>
      <c r="H166" s="197"/>
      <c r="I166" s="197"/>
      <c r="J166" s="197"/>
      <c r="K166" s="197"/>
      <c r="L166" s="197"/>
      <c r="M166" s="198">
        <v>900</v>
      </c>
      <c r="N166" s="172">
        <f>SUM(B166:M166)</f>
        <v>900</v>
      </c>
    </row>
    <row r="167" spans="1:14" ht="12.75">
      <c r="A167" s="139" t="s">
        <v>124</v>
      </c>
      <c r="B167" s="196">
        <v>70</v>
      </c>
      <c r="C167" s="152">
        <v>0</v>
      </c>
      <c r="D167" s="152">
        <v>0</v>
      </c>
      <c r="E167" s="152">
        <v>0</v>
      </c>
      <c r="F167" s="197">
        <v>0</v>
      </c>
      <c r="G167" s="197">
        <v>0</v>
      </c>
      <c r="H167" s="197">
        <v>0</v>
      </c>
      <c r="I167" s="197">
        <v>0</v>
      </c>
      <c r="J167" s="197">
        <v>0</v>
      </c>
      <c r="K167" s="197">
        <v>0</v>
      </c>
      <c r="L167" s="197">
        <v>0</v>
      </c>
      <c r="M167" s="198">
        <v>0</v>
      </c>
      <c r="N167" s="172">
        <f t="shared" si="9"/>
        <v>70</v>
      </c>
    </row>
    <row r="168" spans="1:14" ht="12.75">
      <c r="A168" s="139" t="s">
        <v>341</v>
      </c>
      <c r="B168" s="196">
        <v>0</v>
      </c>
      <c r="C168" s="152">
        <v>0</v>
      </c>
      <c r="D168" s="152">
        <v>0</v>
      </c>
      <c r="E168" s="152">
        <v>0</v>
      </c>
      <c r="F168" s="197">
        <v>0</v>
      </c>
      <c r="G168" s="197">
        <v>0</v>
      </c>
      <c r="H168" s="197">
        <v>0</v>
      </c>
      <c r="I168" s="197">
        <v>0</v>
      </c>
      <c r="J168" s="197">
        <v>0</v>
      </c>
      <c r="K168" s="197">
        <v>0</v>
      </c>
      <c r="L168" s="197">
        <v>57.1</v>
      </c>
      <c r="M168" s="198">
        <v>0</v>
      </c>
      <c r="N168" s="172">
        <f t="shared" si="9"/>
        <v>57.1</v>
      </c>
    </row>
    <row r="169" spans="1:14" ht="12.75">
      <c r="A169" s="139" t="s">
        <v>127</v>
      </c>
      <c r="B169" s="196">
        <v>200</v>
      </c>
      <c r="C169" s="152">
        <v>0</v>
      </c>
      <c r="D169" s="152">
        <v>0</v>
      </c>
      <c r="E169" s="152">
        <v>0</v>
      </c>
      <c r="F169" s="197">
        <v>0</v>
      </c>
      <c r="G169" s="197">
        <v>0</v>
      </c>
      <c r="H169" s="197">
        <v>0</v>
      </c>
      <c r="I169" s="197">
        <v>0</v>
      </c>
      <c r="J169" s="197">
        <v>0</v>
      </c>
      <c r="K169" s="197">
        <v>0</v>
      </c>
      <c r="L169" s="197">
        <v>0</v>
      </c>
      <c r="M169" s="198">
        <v>0</v>
      </c>
      <c r="N169" s="172">
        <f t="shared" si="9"/>
        <v>200</v>
      </c>
    </row>
    <row r="170" spans="1:14" ht="12.75">
      <c r="A170" s="139" t="s">
        <v>326</v>
      </c>
      <c r="B170" s="196">
        <v>0</v>
      </c>
      <c r="C170" s="152">
        <v>0</v>
      </c>
      <c r="D170" s="152">
        <v>0</v>
      </c>
      <c r="E170" s="152"/>
      <c r="F170" s="197">
        <v>142.5</v>
      </c>
      <c r="G170" s="197">
        <v>0</v>
      </c>
      <c r="H170" s="197">
        <v>0</v>
      </c>
      <c r="I170" s="197">
        <v>79</v>
      </c>
      <c r="J170" s="197">
        <v>0</v>
      </c>
      <c r="K170" s="197">
        <v>0</v>
      </c>
      <c r="L170" s="197">
        <v>0</v>
      </c>
      <c r="M170" s="198">
        <v>0</v>
      </c>
      <c r="N170" s="172">
        <f t="shared" si="9"/>
        <v>221.5</v>
      </c>
    </row>
    <row r="171" spans="1:14" ht="12.75">
      <c r="A171" s="139" t="s">
        <v>297</v>
      </c>
      <c r="B171" s="196">
        <v>0</v>
      </c>
      <c r="C171" s="152">
        <v>0</v>
      </c>
      <c r="D171" s="152">
        <v>0</v>
      </c>
      <c r="E171" s="152">
        <v>25.2</v>
      </c>
      <c r="F171" s="197">
        <v>0</v>
      </c>
      <c r="G171" s="197">
        <v>0</v>
      </c>
      <c r="H171" s="197">
        <v>0</v>
      </c>
      <c r="I171" s="197">
        <v>0</v>
      </c>
      <c r="J171" s="197">
        <v>0</v>
      </c>
      <c r="K171" s="197">
        <v>0</v>
      </c>
      <c r="L171" s="197">
        <v>0</v>
      </c>
      <c r="M171" s="198">
        <v>0</v>
      </c>
      <c r="N171" s="172">
        <f t="shared" si="9"/>
        <v>25.2</v>
      </c>
    </row>
    <row r="172" spans="1:14" ht="12.75">
      <c r="A172" s="139" t="s">
        <v>310</v>
      </c>
      <c r="B172" s="196">
        <v>0</v>
      </c>
      <c r="C172" s="152">
        <v>34.75</v>
      </c>
      <c r="D172" s="152">
        <v>0</v>
      </c>
      <c r="E172" s="152">
        <v>0</v>
      </c>
      <c r="F172" s="197">
        <v>0</v>
      </c>
      <c r="G172" s="197">
        <v>0</v>
      </c>
      <c r="H172" s="197">
        <v>0</v>
      </c>
      <c r="I172" s="197">
        <v>0</v>
      </c>
      <c r="J172" s="197">
        <v>0</v>
      </c>
      <c r="K172" s="197">
        <v>0</v>
      </c>
      <c r="L172" s="197">
        <v>0</v>
      </c>
      <c r="M172" s="198">
        <v>0</v>
      </c>
      <c r="N172" s="172">
        <f t="shared" si="9"/>
        <v>34.75</v>
      </c>
    </row>
    <row r="173" spans="1:14" ht="12.75">
      <c r="A173" s="139" t="s">
        <v>311</v>
      </c>
      <c r="B173" s="196">
        <v>0</v>
      </c>
      <c r="C173" s="152">
        <v>0</v>
      </c>
      <c r="D173" s="152">
        <v>706.46</v>
      </c>
      <c r="E173" s="152">
        <v>0</v>
      </c>
      <c r="F173" s="197">
        <v>105</v>
      </c>
      <c r="G173" s="197">
        <v>0</v>
      </c>
      <c r="H173" s="197">
        <v>68.91</v>
      </c>
      <c r="I173" s="197">
        <v>0</v>
      </c>
      <c r="J173" s="197">
        <v>475.36</v>
      </c>
      <c r="K173" s="197">
        <v>0</v>
      </c>
      <c r="L173" s="197">
        <v>0</v>
      </c>
      <c r="M173" s="198">
        <v>0</v>
      </c>
      <c r="N173" s="172">
        <f t="shared" si="9"/>
        <v>1355.73</v>
      </c>
    </row>
    <row r="174" spans="1:14" ht="12.75">
      <c r="A174" s="139" t="s">
        <v>30</v>
      </c>
      <c r="B174" s="196">
        <v>1200</v>
      </c>
      <c r="C174" s="152">
        <v>1200</v>
      </c>
      <c r="D174" s="152">
        <v>1200</v>
      </c>
      <c r="E174" s="152">
        <v>1200</v>
      </c>
      <c r="F174" s="197">
        <v>1200</v>
      </c>
      <c r="G174" s="197">
        <v>1200</v>
      </c>
      <c r="H174" s="197">
        <v>0</v>
      </c>
      <c r="I174" s="197">
        <v>0</v>
      </c>
      <c r="J174" s="197">
        <v>0</v>
      </c>
      <c r="K174" s="197">
        <v>0</v>
      </c>
      <c r="L174" s="197">
        <v>0</v>
      </c>
      <c r="M174" s="198">
        <v>0</v>
      </c>
      <c r="N174" s="172">
        <f t="shared" si="9"/>
        <v>7200</v>
      </c>
    </row>
    <row r="175" spans="1:14" ht="12.75">
      <c r="A175" s="139" t="s">
        <v>309</v>
      </c>
      <c r="B175" s="196">
        <v>0</v>
      </c>
      <c r="C175" s="152">
        <v>0</v>
      </c>
      <c r="D175" s="152">
        <v>0</v>
      </c>
      <c r="E175" s="152"/>
      <c r="F175" s="197"/>
      <c r="G175" s="197">
        <v>160</v>
      </c>
      <c r="H175" s="197">
        <v>0</v>
      </c>
      <c r="I175" s="197">
        <v>0</v>
      </c>
      <c r="J175" s="197">
        <v>0</v>
      </c>
      <c r="K175" s="197">
        <v>0</v>
      </c>
      <c r="L175" s="197">
        <v>0</v>
      </c>
      <c r="M175" s="198">
        <v>0</v>
      </c>
      <c r="N175" s="172">
        <f t="shared" si="9"/>
        <v>160</v>
      </c>
    </row>
    <row r="176" spans="1:14" ht="12.75">
      <c r="A176" s="139" t="s">
        <v>95</v>
      </c>
      <c r="B176" s="208">
        <v>0</v>
      </c>
      <c r="C176" s="152">
        <v>0</v>
      </c>
      <c r="D176" s="152">
        <v>0</v>
      </c>
      <c r="E176" s="152">
        <v>0</v>
      </c>
      <c r="F176" s="197">
        <v>0</v>
      </c>
      <c r="G176" s="197">
        <v>0</v>
      </c>
      <c r="H176" s="197">
        <v>0</v>
      </c>
      <c r="I176" s="197">
        <v>16</v>
      </c>
      <c r="J176" s="197">
        <v>18</v>
      </c>
      <c r="K176" s="197">
        <v>0</v>
      </c>
      <c r="L176" s="197">
        <v>0</v>
      </c>
      <c r="M176" s="198">
        <v>0</v>
      </c>
      <c r="N176" s="172">
        <f t="shared" si="9"/>
        <v>34</v>
      </c>
    </row>
    <row r="177" spans="1:14" ht="12.75">
      <c r="A177" s="139" t="s">
        <v>92</v>
      </c>
      <c r="B177" s="208">
        <v>232</v>
      </c>
      <c r="C177" s="152">
        <v>506.7</v>
      </c>
      <c r="D177" s="152">
        <v>0</v>
      </c>
      <c r="E177" s="152">
        <v>0</v>
      </c>
      <c r="F177" s="197">
        <v>339.4</v>
      </c>
      <c r="G177" s="197">
        <v>0</v>
      </c>
      <c r="H177" s="197">
        <v>0</v>
      </c>
      <c r="I177" s="197">
        <v>0</v>
      </c>
      <c r="J177" s="197">
        <v>0</v>
      </c>
      <c r="K177" s="197">
        <v>0</v>
      </c>
      <c r="L177" s="197">
        <v>0</v>
      </c>
      <c r="M177" s="198">
        <v>212.1</v>
      </c>
      <c r="N177" s="172">
        <f t="shared" si="9"/>
        <v>1290.1999999999998</v>
      </c>
    </row>
    <row r="178" spans="1:14" ht="12.75">
      <c r="A178" s="139" t="s">
        <v>46</v>
      </c>
      <c r="B178" s="196">
        <v>0</v>
      </c>
      <c r="C178" s="152">
        <v>0</v>
      </c>
      <c r="D178" s="152">
        <v>0</v>
      </c>
      <c r="E178" s="152">
        <v>12</v>
      </c>
      <c r="F178" s="197">
        <v>0</v>
      </c>
      <c r="G178" s="197">
        <v>10</v>
      </c>
      <c r="H178" s="197">
        <v>0</v>
      </c>
      <c r="I178" s="197">
        <v>0</v>
      </c>
      <c r="J178" s="197">
        <v>0</v>
      </c>
      <c r="K178" s="197">
        <v>0</v>
      </c>
      <c r="L178" s="197">
        <v>0</v>
      </c>
      <c r="M178" s="198">
        <v>0</v>
      </c>
      <c r="N178" s="172">
        <f t="shared" si="9"/>
        <v>22</v>
      </c>
    </row>
    <row r="179" spans="1:14" ht="12.75">
      <c r="A179" s="139" t="s">
        <v>304</v>
      </c>
      <c r="B179" s="196">
        <v>0</v>
      </c>
      <c r="C179" s="152">
        <v>0</v>
      </c>
      <c r="D179" s="152">
        <v>0</v>
      </c>
      <c r="E179" s="152"/>
      <c r="F179" s="197">
        <v>30</v>
      </c>
      <c r="G179" s="197">
        <v>0</v>
      </c>
      <c r="H179" s="197">
        <v>0</v>
      </c>
      <c r="I179" s="197">
        <v>0</v>
      </c>
      <c r="J179" s="197">
        <v>0</v>
      </c>
      <c r="K179" s="197">
        <v>0</v>
      </c>
      <c r="L179" s="197">
        <v>0</v>
      </c>
      <c r="M179" s="198">
        <v>0</v>
      </c>
      <c r="N179" s="172">
        <f t="shared" si="9"/>
        <v>30</v>
      </c>
    </row>
    <row r="180" spans="1:14" ht="12.75">
      <c r="A180" s="139" t="s">
        <v>123</v>
      </c>
      <c r="B180" s="196">
        <v>305.07</v>
      </c>
      <c r="C180" s="152">
        <v>0</v>
      </c>
      <c r="D180" s="152">
        <v>0</v>
      </c>
      <c r="E180" s="152">
        <v>0</v>
      </c>
      <c r="F180" s="197">
        <v>0</v>
      </c>
      <c r="G180" s="197">
        <v>340</v>
      </c>
      <c r="H180" s="197">
        <v>0</v>
      </c>
      <c r="I180" s="197">
        <v>306</v>
      </c>
      <c r="J180" s="197">
        <v>0</v>
      </c>
      <c r="K180" s="197">
        <v>319</v>
      </c>
      <c r="L180" s="197">
        <v>310</v>
      </c>
      <c r="M180" s="198">
        <v>295</v>
      </c>
      <c r="N180" s="172">
        <f t="shared" si="9"/>
        <v>1875.07</v>
      </c>
    </row>
    <row r="181" spans="1:14" ht="12.75">
      <c r="A181" s="139" t="s">
        <v>111</v>
      </c>
      <c r="B181" s="208">
        <v>16</v>
      </c>
      <c r="C181" s="152">
        <v>0</v>
      </c>
      <c r="D181" s="152">
        <v>0</v>
      </c>
      <c r="E181" s="152">
        <v>0</v>
      </c>
      <c r="F181" s="197">
        <v>0</v>
      </c>
      <c r="G181" s="197">
        <v>0</v>
      </c>
      <c r="H181" s="197">
        <v>0</v>
      </c>
      <c r="I181" s="197">
        <v>0</v>
      </c>
      <c r="J181" s="197">
        <v>0</v>
      </c>
      <c r="K181" s="197">
        <v>0</v>
      </c>
      <c r="L181" s="197">
        <v>0</v>
      </c>
      <c r="M181" s="198">
        <v>0</v>
      </c>
      <c r="N181" s="172">
        <f t="shared" si="9"/>
        <v>16</v>
      </c>
    </row>
    <row r="182" spans="1:14" ht="12.75">
      <c r="A182" s="139" t="s">
        <v>335</v>
      </c>
      <c r="B182" s="208">
        <v>0</v>
      </c>
      <c r="C182" s="152">
        <v>0</v>
      </c>
      <c r="D182" s="152">
        <v>0</v>
      </c>
      <c r="E182" s="152"/>
      <c r="F182" s="197"/>
      <c r="G182" s="197"/>
      <c r="H182" s="197"/>
      <c r="I182" s="197"/>
      <c r="J182" s="197"/>
      <c r="K182" s="197">
        <v>10194.75</v>
      </c>
      <c r="L182" s="197">
        <v>0</v>
      </c>
      <c r="M182" s="198">
        <v>0</v>
      </c>
      <c r="N182" s="172">
        <f t="shared" si="9"/>
        <v>10194.75</v>
      </c>
    </row>
    <row r="183" spans="1:14" ht="12.75">
      <c r="A183" s="139" t="s">
        <v>308</v>
      </c>
      <c r="B183" s="208">
        <v>0</v>
      </c>
      <c r="C183" s="152">
        <v>0</v>
      </c>
      <c r="D183" s="152">
        <v>0</v>
      </c>
      <c r="E183" s="152">
        <v>0</v>
      </c>
      <c r="F183" s="197">
        <v>0</v>
      </c>
      <c r="G183" s="197">
        <v>256</v>
      </c>
      <c r="H183" s="197">
        <v>0</v>
      </c>
      <c r="I183" s="197">
        <v>0</v>
      </c>
      <c r="J183" s="197">
        <v>0</v>
      </c>
      <c r="K183" s="197">
        <v>0</v>
      </c>
      <c r="L183" s="197">
        <v>0</v>
      </c>
      <c r="M183" s="198">
        <v>0</v>
      </c>
      <c r="N183" s="172">
        <f t="shared" si="9"/>
        <v>256</v>
      </c>
    </row>
    <row r="184" spans="1:14" ht="12.75">
      <c r="A184" s="139" t="s">
        <v>128</v>
      </c>
      <c r="B184" s="208">
        <v>35</v>
      </c>
      <c r="C184" s="152">
        <v>35</v>
      </c>
      <c r="D184" s="152">
        <v>35</v>
      </c>
      <c r="E184" s="152">
        <v>35</v>
      </c>
      <c r="F184" s="197">
        <v>35</v>
      </c>
      <c r="G184" s="197">
        <v>35</v>
      </c>
      <c r="H184" s="197">
        <v>35</v>
      </c>
      <c r="I184" s="197">
        <v>35</v>
      </c>
      <c r="J184" s="197">
        <v>35</v>
      </c>
      <c r="K184" s="197">
        <v>35</v>
      </c>
      <c r="L184" s="197">
        <v>35</v>
      </c>
      <c r="M184" s="198">
        <v>35</v>
      </c>
      <c r="N184" s="172">
        <f t="shared" si="9"/>
        <v>420</v>
      </c>
    </row>
    <row r="185" spans="1:14" ht="12.75">
      <c r="A185" s="139" t="s">
        <v>79</v>
      </c>
      <c r="B185" s="208">
        <v>1350</v>
      </c>
      <c r="C185" s="152">
        <v>1350</v>
      </c>
      <c r="D185" s="152">
        <v>1350</v>
      </c>
      <c r="E185" s="152">
        <v>1350</v>
      </c>
      <c r="F185" s="197">
        <v>1350</v>
      </c>
      <c r="G185" s="197">
        <v>1350</v>
      </c>
      <c r="H185" s="197">
        <v>1350</v>
      </c>
      <c r="I185" s="197">
        <v>1350</v>
      </c>
      <c r="J185" s="197">
        <v>1350</v>
      </c>
      <c r="K185" s="197">
        <v>1350</v>
      </c>
      <c r="L185" s="197">
        <v>1350</v>
      </c>
      <c r="M185" s="198">
        <v>1350</v>
      </c>
      <c r="N185" s="172">
        <f t="shared" si="9"/>
        <v>16200</v>
      </c>
    </row>
    <row r="186" spans="1:14" ht="12.75">
      <c r="A186" s="139" t="s">
        <v>293</v>
      </c>
      <c r="B186" s="208">
        <v>0</v>
      </c>
      <c r="C186" s="152">
        <v>0</v>
      </c>
      <c r="D186" s="152">
        <v>37.87</v>
      </c>
      <c r="E186" s="152">
        <v>0</v>
      </c>
      <c r="F186" s="197">
        <v>0</v>
      </c>
      <c r="G186" s="197">
        <v>0</v>
      </c>
      <c r="H186" s="197">
        <v>0</v>
      </c>
      <c r="I186" s="197">
        <v>0</v>
      </c>
      <c r="J186" s="197">
        <v>0</v>
      </c>
      <c r="K186" s="197">
        <v>0</v>
      </c>
      <c r="L186" s="197">
        <v>0</v>
      </c>
      <c r="M186" s="198">
        <v>0</v>
      </c>
      <c r="N186" s="172">
        <f t="shared" si="9"/>
        <v>37.87</v>
      </c>
    </row>
    <row r="187" spans="1:14" ht="12.75">
      <c r="A187" s="139" t="s">
        <v>312</v>
      </c>
      <c r="B187" s="196">
        <v>1020.04</v>
      </c>
      <c r="C187" s="152">
        <v>0</v>
      </c>
      <c r="D187" s="152">
        <v>0</v>
      </c>
      <c r="E187" s="152">
        <v>0</v>
      </c>
      <c r="F187" s="197">
        <v>1107.17</v>
      </c>
      <c r="G187" s="197">
        <v>886.85</v>
      </c>
      <c r="H187" s="197">
        <v>3782.5</v>
      </c>
      <c r="I187" s="197">
        <v>6213.98</v>
      </c>
      <c r="J187" s="197">
        <v>6854.98</v>
      </c>
      <c r="K187" s="197">
        <v>0</v>
      </c>
      <c r="L187" s="197">
        <v>0</v>
      </c>
      <c r="M187" s="198">
        <v>843.02</v>
      </c>
      <c r="N187" s="172">
        <f t="shared" si="9"/>
        <v>20708.539999999997</v>
      </c>
    </row>
    <row r="188" spans="1:14" ht="12.75">
      <c r="A188" s="139" t="s">
        <v>313</v>
      </c>
      <c r="B188" s="196">
        <v>4377.92</v>
      </c>
      <c r="C188" s="152">
        <v>5310.66</v>
      </c>
      <c r="D188" s="152">
        <v>5336.9</v>
      </c>
      <c r="E188" s="152">
        <v>6171.31</v>
      </c>
      <c r="F188" s="197">
        <v>5215.21</v>
      </c>
      <c r="G188" s="197">
        <v>5637.42</v>
      </c>
      <c r="H188" s="197">
        <v>8236.38</v>
      </c>
      <c r="I188" s="197">
        <v>0</v>
      </c>
      <c r="J188" s="197">
        <v>0</v>
      </c>
      <c r="K188" s="197">
        <v>6218.94</v>
      </c>
      <c r="L188" s="197">
        <v>6306.53</v>
      </c>
      <c r="M188" s="198">
        <v>9354.85</v>
      </c>
      <c r="N188" s="172">
        <f t="shared" si="9"/>
        <v>62166.119999999995</v>
      </c>
    </row>
    <row r="189" spans="1:14" ht="12.75">
      <c r="A189" s="139" t="s">
        <v>45</v>
      </c>
      <c r="B189" s="196">
        <v>25758</v>
      </c>
      <c r="C189" s="152">
        <v>25758</v>
      </c>
      <c r="D189" s="152">
        <v>26661.75</v>
      </c>
      <c r="E189" s="152">
        <v>26018.43</v>
      </c>
      <c r="F189" s="197">
        <v>25503.23</v>
      </c>
      <c r="G189" s="197">
        <v>24901.42</v>
      </c>
      <c r="H189" s="197">
        <v>24805.48</v>
      </c>
      <c r="I189" s="197">
        <v>24655.79</v>
      </c>
      <c r="J189" s="197">
        <v>23803.8</v>
      </c>
      <c r="K189" s="197">
        <v>23803.8</v>
      </c>
      <c r="L189" s="197">
        <v>23803.8</v>
      </c>
      <c r="M189" s="198">
        <v>51157.92</v>
      </c>
      <c r="N189" s="172">
        <f t="shared" si="9"/>
        <v>326631.42</v>
      </c>
    </row>
    <row r="190" spans="1:14" ht="12.75">
      <c r="A190" s="139" t="s">
        <v>317</v>
      </c>
      <c r="B190" s="196">
        <v>0</v>
      </c>
      <c r="C190" s="152">
        <v>135.85</v>
      </c>
      <c r="D190" s="152">
        <v>111.5</v>
      </c>
      <c r="E190" s="152">
        <v>185.9</v>
      </c>
      <c r="F190" s="197">
        <v>109.3</v>
      </c>
      <c r="G190" s="197">
        <v>226.8</v>
      </c>
      <c r="H190" s="197">
        <v>28.2</v>
      </c>
      <c r="I190" s="197">
        <v>0</v>
      </c>
      <c r="J190" s="197">
        <v>0</v>
      </c>
      <c r="K190" s="197">
        <v>0</v>
      </c>
      <c r="L190" s="197">
        <v>0</v>
      </c>
      <c r="M190" s="198">
        <v>0</v>
      </c>
      <c r="N190" s="172">
        <f t="shared" si="9"/>
        <v>797.55</v>
      </c>
    </row>
    <row r="191" spans="1:14" ht="12.75">
      <c r="A191" s="139" t="s">
        <v>327</v>
      </c>
      <c r="B191" s="196">
        <v>0</v>
      </c>
      <c r="C191" s="152">
        <v>0</v>
      </c>
      <c r="D191" s="210">
        <v>0</v>
      </c>
      <c r="E191" s="152">
        <v>0</v>
      </c>
      <c r="F191" s="197"/>
      <c r="G191" s="197"/>
      <c r="H191" s="197"/>
      <c r="I191" s="197">
        <v>477</v>
      </c>
      <c r="J191" s="197">
        <v>0</v>
      </c>
      <c r="K191" s="197">
        <v>0</v>
      </c>
      <c r="L191" s="197">
        <v>0</v>
      </c>
      <c r="M191" s="198">
        <v>0</v>
      </c>
      <c r="N191" s="172">
        <f t="shared" si="9"/>
        <v>477</v>
      </c>
    </row>
    <row r="192" spans="1:14" ht="12.75">
      <c r="A192" s="139" t="s">
        <v>316</v>
      </c>
      <c r="B192" s="196">
        <v>196.28</v>
      </c>
      <c r="C192" s="152">
        <v>0</v>
      </c>
      <c r="D192" s="152">
        <v>0</v>
      </c>
      <c r="E192" s="152">
        <v>142.7</v>
      </c>
      <c r="F192" s="197">
        <v>0</v>
      </c>
      <c r="G192" s="197">
        <v>0</v>
      </c>
      <c r="H192" s="197">
        <v>0</v>
      </c>
      <c r="I192" s="197">
        <v>10.44</v>
      </c>
      <c r="J192" s="197">
        <v>0</v>
      </c>
      <c r="K192" s="197">
        <v>0</v>
      </c>
      <c r="L192" s="197">
        <v>287.42</v>
      </c>
      <c r="M192" s="198">
        <v>192.71</v>
      </c>
      <c r="N192" s="172">
        <f t="shared" si="9"/>
        <v>829.5500000000001</v>
      </c>
    </row>
    <row r="193" spans="1:14" ht="12.75">
      <c r="A193" s="139" t="s">
        <v>63</v>
      </c>
      <c r="B193" s="196">
        <v>151</v>
      </c>
      <c r="C193" s="152">
        <v>151</v>
      </c>
      <c r="D193" s="152">
        <v>151</v>
      </c>
      <c r="E193" s="152">
        <v>180</v>
      </c>
      <c r="F193" s="197">
        <v>180</v>
      </c>
      <c r="G193" s="197">
        <v>180</v>
      </c>
      <c r="H193" s="197">
        <v>180</v>
      </c>
      <c r="I193" s="197">
        <v>180</v>
      </c>
      <c r="J193" s="197">
        <v>180</v>
      </c>
      <c r="K193" s="197">
        <v>180</v>
      </c>
      <c r="L193" s="197">
        <v>180</v>
      </c>
      <c r="M193" s="198">
        <v>360</v>
      </c>
      <c r="N193" s="172">
        <f t="shared" si="9"/>
        <v>2253</v>
      </c>
    </row>
    <row r="194" spans="1:14" ht="12.75">
      <c r="A194" s="139" t="s">
        <v>305</v>
      </c>
      <c r="B194" s="196">
        <v>60</v>
      </c>
      <c r="C194" s="152">
        <v>0</v>
      </c>
      <c r="D194" s="152">
        <v>0</v>
      </c>
      <c r="E194" s="152"/>
      <c r="F194" s="197">
        <v>17.5</v>
      </c>
      <c r="G194" s="197">
        <v>0</v>
      </c>
      <c r="H194" s="197">
        <v>0</v>
      </c>
      <c r="I194" s="197">
        <v>0</v>
      </c>
      <c r="J194" s="197">
        <v>0</v>
      </c>
      <c r="K194" s="197">
        <v>0</v>
      </c>
      <c r="L194" s="197">
        <v>0</v>
      </c>
      <c r="M194" s="198">
        <v>0</v>
      </c>
      <c r="N194" s="172">
        <f t="shared" si="9"/>
        <v>77.5</v>
      </c>
    </row>
    <row r="195" spans="1:14" ht="12.75">
      <c r="A195" s="139" t="s">
        <v>329</v>
      </c>
      <c r="B195" s="196">
        <v>0</v>
      </c>
      <c r="C195" s="152">
        <v>0</v>
      </c>
      <c r="D195" s="152">
        <v>0</v>
      </c>
      <c r="E195" s="152"/>
      <c r="F195" s="197"/>
      <c r="G195" s="197"/>
      <c r="H195" s="197"/>
      <c r="I195" s="197">
        <v>700</v>
      </c>
      <c r="J195" s="197">
        <v>700</v>
      </c>
      <c r="K195" s="197">
        <v>1050</v>
      </c>
      <c r="L195" s="197">
        <v>1050</v>
      </c>
      <c r="M195" s="198">
        <v>1050</v>
      </c>
      <c r="N195" s="172">
        <f t="shared" si="9"/>
        <v>4550</v>
      </c>
    </row>
    <row r="196" spans="1:14" ht="12.75">
      <c r="A196" s="139" t="s">
        <v>321</v>
      </c>
      <c r="B196" s="196">
        <v>0</v>
      </c>
      <c r="C196" s="152">
        <v>0</v>
      </c>
      <c r="D196" s="152">
        <v>0</v>
      </c>
      <c r="E196" s="152"/>
      <c r="F196" s="197"/>
      <c r="G196" s="197">
        <v>429</v>
      </c>
      <c r="H196" s="197">
        <v>0</v>
      </c>
      <c r="I196" s="197">
        <v>0</v>
      </c>
      <c r="J196" s="197">
        <v>0</v>
      </c>
      <c r="K196" s="197">
        <v>0</v>
      </c>
      <c r="L196" s="197">
        <v>0</v>
      </c>
      <c r="M196" s="198">
        <v>0</v>
      </c>
      <c r="N196" s="172">
        <f aca="true" t="shared" si="10" ref="N196:N210">SUM(B196:M196)</f>
        <v>429</v>
      </c>
    </row>
    <row r="197" spans="1:14" ht="12.75">
      <c r="A197" s="139" t="s">
        <v>39</v>
      </c>
      <c r="B197" s="196">
        <v>257</v>
      </c>
      <c r="C197" s="152">
        <v>257</v>
      </c>
      <c r="D197" s="152">
        <v>257</v>
      </c>
      <c r="E197" s="152">
        <v>257</v>
      </c>
      <c r="F197" s="197">
        <v>257</v>
      </c>
      <c r="G197" s="197">
        <v>257</v>
      </c>
      <c r="H197" s="197">
        <v>257</v>
      </c>
      <c r="I197" s="197">
        <v>257</v>
      </c>
      <c r="J197" s="197">
        <v>257</v>
      </c>
      <c r="K197" s="197">
        <v>257</v>
      </c>
      <c r="L197" s="197">
        <v>257</v>
      </c>
      <c r="M197" s="198">
        <v>257</v>
      </c>
      <c r="N197" s="172">
        <f t="shared" si="10"/>
        <v>3084</v>
      </c>
    </row>
    <row r="198" spans="1:14" ht="12.75">
      <c r="A198" s="139" t="s">
        <v>315</v>
      </c>
      <c r="B198" s="196">
        <v>0</v>
      </c>
      <c r="C198" s="152">
        <v>74.4</v>
      </c>
      <c r="D198" s="152">
        <v>0</v>
      </c>
      <c r="E198" s="152">
        <v>0</v>
      </c>
      <c r="F198" s="197">
        <v>0</v>
      </c>
      <c r="G198" s="197">
        <v>0</v>
      </c>
      <c r="H198" s="197">
        <v>0</v>
      </c>
      <c r="I198" s="197">
        <v>0</v>
      </c>
      <c r="J198" s="197">
        <v>0</v>
      </c>
      <c r="K198" s="197">
        <v>0</v>
      </c>
      <c r="L198" s="197">
        <v>0</v>
      </c>
      <c r="M198" s="198">
        <v>0</v>
      </c>
      <c r="N198" s="172">
        <f t="shared" si="10"/>
        <v>74.4</v>
      </c>
    </row>
    <row r="199" spans="1:14" ht="12.75">
      <c r="A199" s="139" t="s">
        <v>343</v>
      </c>
      <c r="B199" s="196">
        <v>0</v>
      </c>
      <c r="C199" s="152">
        <v>0</v>
      </c>
      <c r="D199" s="152">
        <v>0</v>
      </c>
      <c r="E199" s="152">
        <v>0</v>
      </c>
      <c r="F199" s="197">
        <v>0</v>
      </c>
      <c r="G199" s="197">
        <v>0</v>
      </c>
      <c r="H199" s="197">
        <v>0</v>
      </c>
      <c r="I199" s="197">
        <v>0</v>
      </c>
      <c r="J199" s="197">
        <v>0</v>
      </c>
      <c r="K199" s="197">
        <v>0</v>
      </c>
      <c r="L199" s="197">
        <v>0</v>
      </c>
      <c r="M199" s="198">
        <v>3500</v>
      </c>
      <c r="N199" s="172">
        <f>SUM(B199:M199)</f>
        <v>3500</v>
      </c>
    </row>
    <row r="200" spans="1:14" ht="12.75">
      <c r="A200" s="139" t="s">
        <v>348</v>
      </c>
      <c r="B200" s="196">
        <v>0</v>
      </c>
      <c r="C200" s="152">
        <v>0</v>
      </c>
      <c r="D200" s="152">
        <v>0</v>
      </c>
      <c r="E200" s="152">
        <v>0</v>
      </c>
      <c r="F200" s="197">
        <v>0</v>
      </c>
      <c r="G200" s="197">
        <v>0</v>
      </c>
      <c r="H200" s="197">
        <v>0</v>
      </c>
      <c r="I200" s="197">
        <v>0</v>
      </c>
      <c r="J200" s="197">
        <v>0</v>
      </c>
      <c r="K200" s="197">
        <v>0</v>
      </c>
      <c r="L200" s="197">
        <v>0</v>
      </c>
      <c r="M200" s="198">
        <v>250</v>
      </c>
      <c r="N200" s="172">
        <f>SUM(B200:M200)</f>
        <v>250</v>
      </c>
    </row>
    <row r="201" spans="1:14" ht="12.75">
      <c r="A201" s="139" t="s">
        <v>140</v>
      </c>
      <c r="B201" s="196">
        <v>0</v>
      </c>
      <c r="C201" s="152">
        <v>310.8</v>
      </c>
      <c r="D201" s="152">
        <v>0</v>
      </c>
      <c r="E201" s="152">
        <v>0</v>
      </c>
      <c r="F201" s="197">
        <v>0</v>
      </c>
      <c r="G201" s="197">
        <v>0</v>
      </c>
      <c r="H201" s="197">
        <v>0</v>
      </c>
      <c r="I201" s="197">
        <v>0</v>
      </c>
      <c r="J201" s="197">
        <v>0</v>
      </c>
      <c r="K201" s="197">
        <v>0</v>
      </c>
      <c r="L201" s="197">
        <v>0</v>
      </c>
      <c r="M201" s="198">
        <v>0</v>
      </c>
      <c r="N201" s="172">
        <f t="shared" si="10"/>
        <v>310.8</v>
      </c>
    </row>
    <row r="202" spans="1:14" ht="12.75">
      <c r="A202" s="139" t="s">
        <v>298</v>
      </c>
      <c r="B202" s="196">
        <v>0</v>
      </c>
      <c r="C202" s="152">
        <v>0</v>
      </c>
      <c r="D202" s="152">
        <v>0</v>
      </c>
      <c r="E202" s="152">
        <v>165.25</v>
      </c>
      <c r="F202" s="197">
        <v>0</v>
      </c>
      <c r="G202" s="197">
        <v>0</v>
      </c>
      <c r="H202" s="197">
        <v>0</v>
      </c>
      <c r="I202" s="197">
        <v>0</v>
      </c>
      <c r="J202" s="197">
        <v>0</v>
      </c>
      <c r="K202" s="197">
        <v>0</v>
      </c>
      <c r="L202" s="197">
        <v>0</v>
      </c>
      <c r="M202" s="198">
        <v>0</v>
      </c>
      <c r="N202" s="172">
        <f t="shared" si="10"/>
        <v>165.25</v>
      </c>
    </row>
    <row r="203" spans="1:14" ht="12.75">
      <c r="A203" s="139" t="s">
        <v>116</v>
      </c>
      <c r="B203" s="196">
        <v>0</v>
      </c>
      <c r="C203" s="152">
        <v>0</v>
      </c>
      <c r="D203" s="152">
        <v>250.33</v>
      </c>
      <c r="E203" s="152">
        <v>0</v>
      </c>
      <c r="F203" s="197">
        <v>0</v>
      </c>
      <c r="G203" s="197">
        <v>0</v>
      </c>
      <c r="H203" s="197">
        <v>0</v>
      </c>
      <c r="I203" s="197">
        <v>0</v>
      </c>
      <c r="J203" s="197">
        <v>0</v>
      </c>
      <c r="K203" s="197">
        <v>0</v>
      </c>
      <c r="L203" s="197">
        <v>0</v>
      </c>
      <c r="M203" s="198">
        <v>0</v>
      </c>
      <c r="N203" s="172">
        <f t="shared" si="10"/>
        <v>250.33</v>
      </c>
    </row>
    <row r="204" spans="1:14" ht="12.75">
      <c r="A204" s="139" t="s">
        <v>303</v>
      </c>
      <c r="B204" s="196">
        <v>0</v>
      </c>
      <c r="C204" s="152">
        <v>0</v>
      </c>
      <c r="D204" s="152">
        <v>0</v>
      </c>
      <c r="E204" s="152"/>
      <c r="F204" s="197">
        <v>1993.11</v>
      </c>
      <c r="G204" s="197">
        <v>0</v>
      </c>
      <c r="H204" s="197">
        <v>0</v>
      </c>
      <c r="I204" s="197">
        <v>0</v>
      </c>
      <c r="J204" s="197">
        <v>0</v>
      </c>
      <c r="K204" s="197">
        <v>0</v>
      </c>
      <c r="L204" s="197">
        <v>0</v>
      </c>
      <c r="M204" s="198">
        <v>0</v>
      </c>
      <c r="N204" s="172">
        <f t="shared" si="10"/>
        <v>1993.11</v>
      </c>
    </row>
    <row r="205" spans="1:14" ht="12.75">
      <c r="A205" s="139" t="s">
        <v>65</v>
      </c>
      <c r="B205" s="196">
        <v>655.03</v>
      </c>
      <c r="C205" s="152">
        <v>655.03</v>
      </c>
      <c r="D205" s="152">
        <v>655.03</v>
      </c>
      <c r="E205" s="152">
        <v>655.03</v>
      </c>
      <c r="F205" s="197">
        <v>655.03</v>
      </c>
      <c r="G205" s="197">
        <v>655.03</v>
      </c>
      <c r="H205" s="197">
        <v>655.03</v>
      </c>
      <c r="I205" s="197">
        <v>655.03</v>
      </c>
      <c r="J205" s="197">
        <v>852.03</v>
      </c>
      <c r="K205" s="197">
        <v>655.03</v>
      </c>
      <c r="L205" s="197">
        <v>655.03</v>
      </c>
      <c r="M205" s="198">
        <v>655.03</v>
      </c>
      <c r="N205" s="172">
        <f t="shared" si="10"/>
        <v>8057.359999999998</v>
      </c>
    </row>
    <row r="206" spans="1:14" ht="12.75">
      <c r="A206" s="139" t="s">
        <v>66</v>
      </c>
      <c r="B206" s="196">
        <v>434.51</v>
      </c>
      <c r="C206" s="152">
        <v>400.92</v>
      </c>
      <c r="D206" s="152">
        <v>0</v>
      </c>
      <c r="E206" s="152">
        <v>523.71</v>
      </c>
      <c r="F206" s="197">
        <v>488.13</v>
      </c>
      <c r="G206" s="197">
        <v>532.35</v>
      </c>
      <c r="H206" s="197">
        <v>479.46</v>
      </c>
      <c r="I206" s="197">
        <v>411.94</v>
      </c>
      <c r="J206" s="197">
        <v>594.58</v>
      </c>
      <c r="K206" s="197">
        <v>615.41</v>
      </c>
      <c r="L206" s="197">
        <v>633.54</v>
      </c>
      <c r="M206" s="198">
        <v>109.94</v>
      </c>
      <c r="N206" s="172">
        <f t="shared" si="10"/>
        <v>5224.49</v>
      </c>
    </row>
    <row r="207" spans="1:14" ht="12.75">
      <c r="A207" s="139" t="s">
        <v>325</v>
      </c>
      <c r="B207" s="196">
        <v>0</v>
      </c>
      <c r="C207" s="152">
        <v>0</v>
      </c>
      <c r="D207" s="152">
        <v>0</v>
      </c>
      <c r="E207" s="152"/>
      <c r="F207" s="197"/>
      <c r="G207" s="197"/>
      <c r="H207" s="197"/>
      <c r="I207" s="197">
        <v>382.5</v>
      </c>
      <c r="J207" s="197">
        <v>382.5</v>
      </c>
      <c r="K207" s="197">
        <v>0</v>
      </c>
      <c r="L207" s="197">
        <v>0</v>
      </c>
      <c r="M207" s="198">
        <v>0</v>
      </c>
      <c r="N207" s="172">
        <f t="shared" si="10"/>
        <v>765</v>
      </c>
    </row>
    <row r="208" spans="1:14" ht="12.75">
      <c r="A208" s="139" t="s">
        <v>132</v>
      </c>
      <c r="B208" s="196">
        <v>0</v>
      </c>
      <c r="C208" s="152">
        <v>238</v>
      </c>
      <c r="D208" s="152">
        <v>0</v>
      </c>
      <c r="E208" s="152">
        <v>0</v>
      </c>
      <c r="F208" s="197">
        <v>0</v>
      </c>
      <c r="G208" s="197">
        <v>0</v>
      </c>
      <c r="H208" s="197">
        <v>0</v>
      </c>
      <c r="I208" s="197">
        <v>0</v>
      </c>
      <c r="J208" s="197">
        <v>0</v>
      </c>
      <c r="K208" s="197">
        <v>0</v>
      </c>
      <c r="L208" s="197">
        <v>0</v>
      </c>
      <c r="M208" s="198">
        <v>0</v>
      </c>
      <c r="N208" s="172">
        <f t="shared" si="10"/>
        <v>238</v>
      </c>
    </row>
    <row r="209" spans="1:14" ht="12.75">
      <c r="A209" s="139" t="s">
        <v>314</v>
      </c>
      <c r="B209" s="196">
        <v>0</v>
      </c>
      <c r="C209" s="152">
        <v>0</v>
      </c>
      <c r="D209" s="152">
        <v>0</v>
      </c>
      <c r="E209" s="152">
        <v>693.7</v>
      </c>
      <c r="F209" s="197">
        <v>35</v>
      </c>
      <c r="G209" s="197">
        <v>0</v>
      </c>
      <c r="H209" s="197">
        <v>0</v>
      </c>
      <c r="I209" s="197">
        <v>0</v>
      </c>
      <c r="J209" s="197">
        <v>0</v>
      </c>
      <c r="K209" s="197">
        <v>0</v>
      </c>
      <c r="L209" s="197">
        <v>0</v>
      </c>
      <c r="M209" s="198">
        <v>0</v>
      </c>
      <c r="N209" s="172">
        <f t="shared" si="10"/>
        <v>728.7</v>
      </c>
    </row>
    <row r="210" spans="1:14" ht="13.5" thickBot="1">
      <c r="A210" s="141" t="s">
        <v>40</v>
      </c>
      <c r="B210" s="196">
        <v>858.63</v>
      </c>
      <c r="C210" s="152">
        <v>858.63</v>
      </c>
      <c r="D210" s="152">
        <v>858.63</v>
      </c>
      <c r="E210" s="152">
        <v>1717.24</v>
      </c>
      <c r="F210" s="197">
        <v>600</v>
      </c>
      <c r="G210" s="197">
        <v>600</v>
      </c>
      <c r="H210" s="197">
        <v>600</v>
      </c>
      <c r="I210" s="197">
        <v>600</v>
      </c>
      <c r="J210" s="197">
        <v>600</v>
      </c>
      <c r="K210" s="197">
        <v>600</v>
      </c>
      <c r="L210" s="197">
        <v>600</v>
      </c>
      <c r="M210" s="198">
        <v>600</v>
      </c>
      <c r="N210" s="200">
        <f t="shared" si="10"/>
        <v>9093.130000000001</v>
      </c>
    </row>
    <row r="211" spans="1:14" ht="16.5" thickBot="1">
      <c r="A211" s="201" t="s">
        <v>373</v>
      </c>
      <c r="B211" s="211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3"/>
      <c r="N211" s="206">
        <f>SUM(N121:N210)</f>
        <v>597484.7000000001</v>
      </c>
    </row>
    <row r="212" spans="1:14" ht="16.5" thickBot="1">
      <c r="A212" s="323"/>
      <c r="B212" s="323"/>
      <c r="C212" s="323"/>
      <c r="D212" s="323"/>
      <c r="E212" s="323"/>
      <c r="F212" s="323"/>
      <c r="G212" s="323"/>
      <c r="H212" s="323"/>
      <c r="I212" s="323"/>
      <c r="J212" s="323"/>
      <c r="K212" s="323"/>
      <c r="L212" s="323"/>
      <c r="M212" s="323"/>
      <c r="N212" s="323"/>
    </row>
    <row r="213" spans="1:14" ht="20.25" thickBot="1">
      <c r="A213" s="320" t="s">
        <v>367</v>
      </c>
      <c r="B213" s="321"/>
      <c r="C213" s="321"/>
      <c r="D213" s="321"/>
      <c r="E213" s="321"/>
      <c r="F213" s="321"/>
      <c r="G213" s="321"/>
      <c r="H213" s="321"/>
      <c r="I213" s="321"/>
      <c r="J213" s="321"/>
      <c r="K213" s="321"/>
      <c r="L213" s="321"/>
      <c r="M213" s="321"/>
      <c r="N213" s="322"/>
    </row>
    <row r="214" spans="1:14" ht="8.25" customHeight="1" thickBot="1">
      <c r="A214" s="315"/>
      <c r="B214" s="316"/>
      <c r="C214" s="316"/>
      <c r="D214" s="316"/>
      <c r="E214" s="316"/>
      <c r="F214" s="316"/>
      <c r="G214" s="316"/>
      <c r="H214" s="316"/>
      <c r="I214" s="316"/>
      <c r="J214" s="316"/>
      <c r="K214" s="316"/>
      <c r="L214" s="316"/>
      <c r="M214" s="316"/>
      <c r="N214" s="315"/>
    </row>
    <row r="215" spans="1:14" ht="16.5" thickBot="1">
      <c r="A215" s="214" t="s">
        <v>320</v>
      </c>
      <c r="B215" s="215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7"/>
      <c r="N215" s="218">
        <v>813109.73</v>
      </c>
    </row>
    <row r="216" spans="1:14" ht="16.5" thickBot="1">
      <c r="A216" s="214" t="s">
        <v>369</v>
      </c>
      <c r="B216" s="215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7"/>
      <c r="N216" s="218">
        <v>215625.03</v>
      </c>
    </row>
    <row r="217" spans="1:14" ht="8.25" customHeight="1" thickBot="1">
      <c r="A217" s="317"/>
      <c r="B217" s="318"/>
      <c r="C217" s="318"/>
      <c r="D217" s="318"/>
      <c r="E217" s="318"/>
      <c r="F217" s="318"/>
      <c r="G217" s="318"/>
      <c r="H217" s="318"/>
      <c r="I217" s="318"/>
      <c r="J217" s="318"/>
      <c r="K217" s="318"/>
      <c r="L217" s="318"/>
      <c r="M217" s="318"/>
      <c r="N217" s="319"/>
    </row>
    <row r="218" spans="1:14" ht="16.5" thickBot="1">
      <c r="A218" s="214" t="s">
        <v>370</v>
      </c>
      <c r="B218" s="215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9">
        <v>597484.7</v>
      </c>
    </row>
  </sheetData>
  <mergeCells count="7">
    <mergeCell ref="A1:N1"/>
    <mergeCell ref="A106:N106"/>
    <mergeCell ref="A214:N214"/>
    <mergeCell ref="A217:N217"/>
    <mergeCell ref="A114:N114"/>
    <mergeCell ref="A213:N213"/>
    <mergeCell ref="A212:N212"/>
  </mergeCells>
  <printOptions horizontalCentered="1"/>
  <pageMargins left="0.5" right="0.45" top="0.47" bottom="0.42" header="0.31" footer="0.27"/>
  <pageSetup horizontalDpi="120" verticalDpi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3"/>
  <sheetViews>
    <sheetView zoomScaleSheetLayoutView="100" workbookViewId="0" topLeftCell="A1">
      <selection activeCell="A1" sqref="A1:N1"/>
    </sheetView>
  </sheetViews>
  <sheetFormatPr defaultColWidth="9.140625" defaultRowHeight="12.75"/>
  <cols>
    <col min="1" max="1" width="64.7109375" style="0" bestFit="1" customWidth="1"/>
    <col min="2" max="2" width="12.57421875" style="9" bestFit="1" customWidth="1"/>
    <col min="3" max="3" width="14.8515625" style="9" bestFit="1" customWidth="1"/>
    <col min="4" max="4" width="12.57421875" style="9" bestFit="1" customWidth="1"/>
    <col min="5" max="5" width="0.9921875" style="9" customWidth="1"/>
    <col min="6" max="9" width="1.1484375" style="9" customWidth="1"/>
    <col min="10" max="10" width="0.9921875" style="9" customWidth="1"/>
    <col min="11" max="11" width="0.9921875" style="17" customWidth="1"/>
    <col min="12" max="13" width="1.1484375" style="17" customWidth="1"/>
    <col min="14" max="14" width="19.57421875" style="17" bestFit="1" customWidth="1"/>
    <col min="15" max="15" width="8.7109375" style="0" customWidth="1"/>
  </cols>
  <sheetData>
    <row r="1" spans="1:14" ht="20.25">
      <c r="A1" s="313" t="s">
        <v>383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6.75" customHeight="1" thickBo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1:14" ht="17.25" thickBot="1" thickTop="1">
      <c r="A3" s="7" t="s">
        <v>81</v>
      </c>
      <c r="B3" s="7" t="s">
        <v>49</v>
      </c>
      <c r="C3" s="7" t="s">
        <v>50</v>
      </c>
      <c r="D3" s="7" t="s">
        <v>51</v>
      </c>
      <c r="E3" s="7" t="s">
        <v>52</v>
      </c>
      <c r="F3" s="7" t="s">
        <v>53</v>
      </c>
      <c r="G3" s="7" t="s">
        <v>54</v>
      </c>
      <c r="H3" s="7" t="s">
        <v>55</v>
      </c>
      <c r="I3" s="7" t="s">
        <v>56</v>
      </c>
      <c r="J3" s="7" t="s">
        <v>57</v>
      </c>
      <c r="K3" s="26" t="s">
        <v>58</v>
      </c>
      <c r="L3" s="26" t="s">
        <v>59</v>
      </c>
      <c r="M3" s="26" t="s">
        <v>60</v>
      </c>
      <c r="N3" s="7" t="s">
        <v>61</v>
      </c>
    </row>
    <row r="4" spans="1:14" ht="13.5" thickTop="1">
      <c r="A4" s="129" t="s">
        <v>351</v>
      </c>
      <c r="B4" s="130">
        <v>0</v>
      </c>
      <c r="C4" s="130">
        <v>0</v>
      </c>
      <c r="D4" s="130">
        <v>0</v>
      </c>
      <c r="E4" s="130">
        <v>0</v>
      </c>
      <c r="F4" s="131">
        <v>0</v>
      </c>
      <c r="G4" s="131">
        <v>0</v>
      </c>
      <c r="H4" s="131">
        <v>0</v>
      </c>
      <c r="I4" s="131">
        <v>0</v>
      </c>
      <c r="J4" s="131">
        <v>0</v>
      </c>
      <c r="K4" s="132">
        <v>0</v>
      </c>
      <c r="L4" s="132">
        <v>0</v>
      </c>
      <c r="M4" s="132">
        <v>0</v>
      </c>
      <c r="N4" s="133">
        <v>0</v>
      </c>
    </row>
    <row r="5" spans="1:14" ht="12.75">
      <c r="A5" s="134" t="s">
        <v>385</v>
      </c>
      <c r="B5" s="135">
        <v>27.49</v>
      </c>
      <c r="C5" s="135">
        <v>181.9</v>
      </c>
      <c r="D5" s="135">
        <v>361.46</v>
      </c>
      <c r="E5" s="135">
        <v>710.69</v>
      </c>
      <c r="F5" s="136">
        <v>847.51</v>
      </c>
      <c r="G5" s="136">
        <v>754.68</v>
      </c>
      <c r="H5" s="136">
        <v>1153.89</v>
      </c>
      <c r="I5" s="136">
        <v>1162.59</v>
      </c>
      <c r="J5" s="136">
        <v>1949.74</v>
      </c>
      <c r="K5" s="137">
        <v>2621.01</v>
      </c>
      <c r="L5" s="137">
        <v>2852.56</v>
      </c>
      <c r="M5" s="137">
        <v>0</v>
      </c>
      <c r="N5" s="138">
        <f aca="true" t="shared" si="0" ref="N5:N36">SUM(B5:M5)</f>
        <v>12623.519999999999</v>
      </c>
    </row>
    <row r="6" spans="1:14" ht="12.75">
      <c r="A6" s="134" t="s">
        <v>74</v>
      </c>
      <c r="B6" s="135">
        <v>73750</v>
      </c>
      <c r="C6" s="135">
        <v>73750</v>
      </c>
      <c r="D6" s="135">
        <v>73750</v>
      </c>
      <c r="E6" s="135">
        <v>73750</v>
      </c>
      <c r="F6" s="136">
        <v>73750</v>
      </c>
      <c r="G6" s="136">
        <v>73750</v>
      </c>
      <c r="H6" s="136">
        <v>73750</v>
      </c>
      <c r="I6" s="136">
        <v>73750</v>
      </c>
      <c r="J6" s="136">
        <v>73750</v>
      </c>
      <c r="K6" s="137">
        <v>73750</v>
      </c>
      <c r="L6" s="137">
        <v>73750</v>
      </c>
      <c r="M6" s="137">
        <v>73750</v>
      </c>
      <c r="N6" s="138">
        <f t="shared" si="0"/>
        <v>885000</v>
      </c>
    </row>
    <row r="7" spans="1:14" ht="12.75">
      <c r="A7" s="139" t="s">
        <v>376</v>
      </c>
      <c r="B7" s="136">
        <v>900</v>
      </c>
      <c r="C7" s="135">
        <v>0</v>
      </c>
      <c r="D7" s="135">
        <v>0</v>
      </c>
      <c r="E7" s="135">
        <v>0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7">
        <v>0</v>
      </c>
      <c r="L7" s="137">
        <v>0</v>
      </c>
      <c r="M7" s="137">
        <v>0</v>
      </c>
      <c r="N7" s="138">
        <f>SUM(B7:M7)</f>
        <v>900</v>
      </c>
    </row>
    <row r="8" spans="1:14" ht="12.75">
      <c r="A8" s="139" t="s">
        <v>417</v>
      </c>
      <c r="B8" s="136">
        <v>221.59</v>
      </c>
      <c r="C8" s="135">
        <v>73.25</v>
      </c>
      <c r="D8" s="135">
        <v>80.71</v>
      </c>
      <c r="E8" s="135">
        <v>159.12</v>
      </c>
      <c r="F8" s="136">
        <v>264.28</v>
      </c>
      <c r="G8" s="136">
        <v>550.29</v>
      </c>
      <c r="H8" s="136">
        <f>99.18+78.67</f>
        <v>177.85000000000002</v>
      </c>
      <c r="I8" s="136">
        <v>309.28</v>
      </c>
      <c r="J8" s="136">
        <v>463.4</v>
      </c>
      <c r="K8" s="137">
        <v>153.81</v>
      </c>
      <c r="L8" s="137">
        <v>175.08</v>
      </c>
      <c r="M8" s="137">
        <v>1347.89</v>
      </c>
      <c r="N8" s="138">
        <f t="shared" si="0"/>
        <v>3976.55</v>
      </c>
    </row>
    <row r="9" spans="1:14" ht="12.75">
      <c r="A9" s="139" t="s">
        <v>397</v>
      </c>
      <c r="B9" s="136">
        <v>0</v>
      </c>
      <c r="C9" s="135">
        <v>0</v>
      </c>
      <c r="D9" s="135">
        <v>0</v>
      </c>
      <c r="E9" s="135">
        <v>0</v>
      </c>
      <c r="F9" s="136">
        <v>8351</v>
      </c>
      <c r="G9" s="136">
        <v>0</v>
      </c>
      <c r="H9" s="136">
        <v>160</v>
      </c>
      <c r="I9" s="136">
        <v>80</v>
      </c>
      <c r="J9" s="136">
        <v>80</v>
      </c>
      <c r="K9" s="137">
        <v>80</v>
      </c>
      <c r="L9" s="137">
        <v>228</v>
      </c>
      <c r="M9" s="137">
        <v>80</v>
      </c>
      <c r="N9" s="138">
        <f>SUM(B9:M9)</f>
        <v>9059</v>
      </c>
    </row>
    <row r="10" spans="1:14" ht="12.75">
      <c r="A10" s="139" t="s">
        <v>406</v>
      </c>
      <c r="B10" s="136">
        <v>0</v>
      </c>
      <c r="C10" s="135">
        <v>0</v>
      </c>
      <c r="D10" s="135">
        <v>0</v>
      </c>
      <c r="E10" s="135">
        <v>0</v>
      </c>
      <c r="F10" s="136">
        <v>0</v>
      </c>
      <c r="G10" s="136">
        <v>0</v>
      </c>
      <c r="H10" s="136">
        <v>0</v>
      </c>
      <c r="I10" s="136">
        <v>300</v>
      </c>
      <c r="J10" s="136">
        <v>0</v>
      </c>
      <c r="K10" s="137">
        <v>0</v>
      </c>
      <c r="L10" s="137">
        <v>0</v>
      </c>
      <c r="M10" s="137">
        <v>0</v>
      </c>
      <c r="N10" s="138">
        <f>SUM(B10:M10)</f>
        <v>300</v>
      </c>
    </row>
    <row r="11" spans="1:14" ht="12.75">
      <c r="A11" s="139" t="s">
        <v>322</v>
      </c>
      <c r="B11" s="136">
        <v>0</v>
      </c>
      <c r="C11" s="135">
        <v>0</v>
      </c>
      <c r="D11" s="135">
        <v>0</v>
      </c>
      <c r="E11" s="135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7">
        <v>0</v>
      </c>
      <c r="L11" s="137">
        <v>46</v>
      </c>
      <c r="M11" s="137">
        <v>0</v>
      </c>
      <c r="N11" s="138">
        <f t="shared" si="0"/>
        <v>46</v>
      </c>
    </row>
    <row r="12" spans="1:14" ht="12.75">
      <c r="A12" s="139" t="s">
        <v>144</v>
      </c>
      <c r="B12" s="135">
        <v>0</v>
      </c>
      <c r="C12" s="135">
        <v>0</v>
      </c>
      <c r="D12" s="135">
        <v>0</v>
      </c>
      <c r="E12" s="135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7">
        <v>0</v>
      </c>
      <c r="L12" s="137">
        <v>0</v>
      </c>
      <c r="M12" s="137">
        <v>300</v>
      </c>
      <c r="N12" s="138">
        <f t="shared" si="0"/>
        <v>300</v>
      </c>
    </row>
    <row r="13" spans="1:14" ht="12.75">
      <c r="A13" s="139" t="s">
        <v>425</v>
      </c>
      <c r="B13" s="135">
        <v>2473.97</v>
      </c>
      <c r="C13" s="135">
        <v>2786.86</v>
      </c>
      <c r="D13" s="135">
        <v>2786.86</v>
      </c>
      <c r="E13" s="135">
        <v>2786.86</v>
      </c>
      <c r="F13" s="136">
        <v>3122.88</v>
      </c>
      <c r="G13" s="136">
        <v>3122.88</v>
      </c>
      <c r="H13" s="136">
        <v>0</v>
      </c>
      <c r="I13" s="136">
        <v>6591.5</v>
      </c>
      <c r="J13" s="136">
        <v>3591.24</v>
      </c>
      <c r="K13" s="137">
        <v>2805.66</v>
      </c>
      <c r="L13" s="137">
        <v>4162.93</v>
      </c>
      <c r="M13" s="137">
        <v>3392.66</v>
      </c>
      <c r="N13" s="138">
        <f t="shared" si="0"/>
        <v>37624.3</v>
      </c>
    </row>
    <row r="14" spans="1:14" ht="12.75">
      <c r="A14" s="139" t="s">
        <v>416</v>
      </c>
      <c r="B14" s="135">
        <v>0</v>
      </c>
      <c r="C14" s="135">
        <v>0</v>
      </c>
      <c r="D14" s="135">
        <v>0</v>
      </c>
      <c r="E14" s="135">
        <v>0</v>
      </c>
      <c r="F14" s="136">
        <v>116.48</v>
      </c>
      <c r="G14" s="136">
        <v>84.82</v>
      </c>
      <c r="H14" s="136">
        <v>115.54</v>
      </c>
      <c r="I14" s="136">
        <v>245.08</v>
      </c>
      <c r="J14" s="136">
        <v>0</v>
      </c>
      <c r="K14" s="137">
        <v>0</v>
      </c>
      <c r="L14" s="137">
        <v>0</v>
      </c>
      <c r="M14" s="137">
        <v>0</v>
      </c>
      <c r="N14" s="138">
        <f>SUM(B14:M14)</f>
        <v>561.9200000000001</v>
      </c>
    </row>
    <row r="15" spans="1:14" ht="12.75">
      <c r="A15" s="139" t="s">
        <v>300</v>
      </c>
      <c r="B15" s="135">
        <v>149</v>
      </c>
      <c r="C15" s="135">
        <v>0</v>
      </c>
      <c r="D15" s="135">
        <v>0</v>
      </c>
      <c r="E15" s="135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7">
        <v>0</v>
      </c>
      <c r="L15" s="137">
        <v>0</v>
      </c>
      <c r="M15" s="137">
        <v>0</v>
      </c>
      <c r="N15" s="138">
        <f t="shared" si="0"/>
        <v>149</v>
      </c>
    </row>
    <row r="16" spans="1:14" ht="12.75">
      <c r="A16" s="139" t="s">
        <v>415</v>
      </c>
      <c r="B16" s="135">
        <v>0</v>
      </c>
      <c r="C16" s="135">
        <v>172.79</v>
      </c>
      <c r="D16" s="135">
        <v>0</v>
      </c>
      <c r="E16" s="135">
        <v>0</v>
      </c>
      <c r="F16" s="136">
        <v>0</v>
      </c>
      <c r="G16" s="136">
        <v>0</v>
      </c>
      <c r="H16" s="136">
        <v>18.2</v>
      </c>
      <c r="I16" s="136">
        <v>0</v>
      </c>
      <c r="J16" s="136">
        <v>0</v>
      </c>
      <c r="K16" s="137">
        <v>0</v>
      </c>
      <c r="L16" s="137">
        <v>26.89</v>
      </c>
      <c r="M16" s="137">
        <v>0</v>
      </c>
      <c r="N16" s="138">
        <f t="shared" si="0"/>
        <v>217.88</v>
      </c>
    </row>
    <row r="17" spans="1:14" ht="12.75">
      <c r="A17" s="139" t="s">
        <v>374</v>
      </c>
      <c r="B17" s="135">
        <v>49</v>
      </c>
      <c r="C17" s="135">
        <v>0</v>
      </c>
      <c r="D17" s="135">
        <v>0</v>
      </c>
      <c r="E17" s="135">
        <v>0</v>
      </c>
      <c r="F17" s="136">
        <v>45</v>
      </c>
      <c r="G17" s="136">
        <v>44</v>
      </c>
      <c r="H17" s="136">
        <v>0</v>
      </c>
      <c r="I17" s="136">
        <v>0</v>
      </c>
      <c r="J17" s="136">
        <v>0</v>
      </c>
      <c r="K17" s="137">
        <v>0</v>
      </c>
      <c r="L17" s="137">
        <v>0</v>
      </c>
      <c r="M17" s="137">
        <v>73</v>
      </c>
      <c r="N17" s="138">
        <f>SUM(B17:M17)</f>
        <v>211</v>
      </c>
    </row>
    <row r="18" spans="1:14" ht="12.75">
      <c r="A18" s="139" t="s">
        <v>28</v>
      </c>
      <c r="B18" s="135">
        <v>147.13</v>
      </c>
      <c r="C18" s="135">
        <v>157.34</v>
      </c>
      <c r="D18" s="135">
        <v>174.79</v>
      </c>
      <c r="E18" s="135">
        <v>205.51</v>
      </c>
      <c r="F18" s="136">
        <v>245.3</v>
      </c>
      <c r="G18" s="136">
        <v>186.7</v>
      </c>
      <c r="H18" s="136">
        <v>169.16</v>
      </c>
      <c r="I18" s="136">
        <v>132.84</v>
      </c>
      <c r="J18" s="136">
        <v>222.43</v>
      </c>
      <c r="K18" s="137">
        <v>206.76</v>
      </c>
      <c r="L18" s="137">
        <v>266.61</v>
      </c>
      <c r="M18" s="137">
        <v>229.86</v>
      </c>
      <c r="N18" s="138">
        <f t="shared" si="0"/>
        <v>2344.4300000000003</v>
      </c>
    </row>
    <row r="19" spans="1:14" ht="12.75">
      <c r="A19" s="139" t="s">
        <v>302</v>
      </c>
      <c r="B19" s="135">
        <v>0</v>
      </c>
      <c r="C19" s="135">
        <v>0</v>
      </c>
      <c r="D19" s="135">
        <v>0</v>
      </c>
      <c r="E19" s="135">
        <v>150</v>
      </c>
      <c r="F19" s="136">
        <v>0</v>
      </c>
      <c r="G19" s="136">
        <v>0</v>
      </c>
      <c r="H19" s="136">
        <v>0</v>
      </c>
      <c r="I19" s="136">
        <v>540</v>
      </c>
      <c r="J19" s="136">
        <v>0</v>
      </c>
      <c r="K19" s="137">
        <v>200</v>
      </c>
      <c r="L19" s="137">
        <v>0</v>
      </c>
      <c r="M19" s="137">
        <v>400</v>
      </c>
      <c r="N19" s="138">
        <f t="shared" si="0"/>
        <v>1290</v>
      </c>
    </row>
    <row r="20" spans="1:14" ht="12.75">
      <c r="A20" s="139" t="s">
        <v>130</v>
      </c>
      <c r="B20" s="135">
        <v>0</v>
      </c>
      <c r="C20" s="135">
        <v>22</v>
      </c>
      <c r="D20" s="135">
        <v>0</v>
      </c>
      <c r="E20" s="135">
        <v>0</v>
      </c>
      <c r="F20" s="136">
        <v>0</v>
      </c>
      <c r="G20" s="136">
        <v>0</v>
      </c>
      <c r="H20" s="136">
        <v>56.2</v>
      </c>
      <c r="I20" s="136">
        <v>32</v>
      </c>
      <c r="J20" s="136">
        <v>0</v>
      </c>
      <c r="K20" s="137">
        <v>0</v>
      </c>
      <c r="L20" s="137">
        <v>0</v>
      </c>
      <c r="M20" s="137">
        <v>0</v>
      </c>
      <c r="N20" s="138">
        <f t="shared" si="0"/>
        <v>110.2</v>
      </c>
    </row>
    <row r="21" spans="1:14" ht="12.75">
      <c r="A21" s="139" t="s">
        <v>379</v>
      </c>
      <c r="B21" s="135">
        <v>180</v>
      </c>
      <c r="C21" s="135">
        <v>180</v>
      </c>
      <c r="D21" s="135">
        <v>180</v>
      </c>
      <c r="E21" s="135">
        <v>180</v>
      </c>
      <c r="F21" s="136">
        <v>180</v>
      </c>
      <c r="G21" s="136">
        <v>180</v>
      </c>
      <c r="H21" s="136">
        <v>180</v>
      </c>
      <c r="I21" s="136">
        <v>180</v>
      </c>
      <c r="J21" s="136">
        <v>180</v>
      </c>
      <c r="K21" s="137">
        <v>180</v>
      </c>
      <c r="L21" s="137">
        <v>180</v>
      </c>
      <c r="M21" s="137">
        <v>360</v>
      </c>
      <c r="N21" s="138">
        <f>SUM(B21:M21)</f>
        <v>2340</v>
      </c>
    </row>
    <row r="22" spans="1:14" ht="12.75">
      <c r="A22" s="139" t="s">
        <v>70</v>
      </c>
      <c r="B22" s="135">
        <v>0</v>
      </c>
      <c r="C22" s="135">
        <v>324.91</v>
      </c>
      <c r="D22" s="135">
        <v>0</v>
      </c>
      <c r="E22" s="135">
        <v>0</v>
      </c>
      <c r="F22" s="136">
        <v>0</v>
      </c>
      <c r="G22" s="136">
        <v>340.39</v>
      </c>
      <c r="H22" s="136">
        <v>0</v>
      </c>
      <c r="I22" s="136">
        <v>229.43</v>
      </c>
      <c r="J22" s="136">
        <v>0</v>
      </c>
      <c r="K22" s="137">
        <v>0</v>
      </c>
      <c r="L22" s="137">
        <v>386.56</v>
      </c>
      <c r="M22" s="137">
        <v>477.3</v>
      </c>
      <c r="N22" s="138">
        <f t="shared" si="0"/>
        <v>1758.59</v>
      </c>
    </row>
    <row r="23" spans="1:14" ht="12.75">
      <c r="A23" s="139" t="s">
        <v>393</v>
      </c>
      <c r="B23" s="135">
        <v>0</v>
      </c>
      <c r="C23" s="135">
        <v>0</v>
      </c>
      <c r="D23" s="135">
        <v>0</v>
      </c>
      <c r="E23" s="135">
        <v>255.9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7">
        <v>0</v>
      </c>
      <c r="L23" s="137">
        <v>0</v>
      </c>
      <c r="M23" s="137">
        <v>0</v>
      </c>
      <c r="N23" s="138">
        <f>SUM(B23:M23)</f>
        <v>255.9</v>
      </c>
    </row>
    <row r="24" spans="1:14" ht="12.75">
      <c r="A24" s="139" t="s">
        <v>339</v>
      </c>
      <c r="B24" s="135">
        <v>0</v>
      </c>
      <c r="C24" s="135">
        <v>1200</v>
      </c>
      <c r="D24" s="135">
        <v>0</v>
      </c>
      <c r="E24" s="135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7">
        <v>0</v>
      </c>
      <c r="L24" s="137">
        <v>0</v>
      </c>
      <c r="M24" s="137">
        <v>0</v>
      </c>
      <c r="N24" s="138">
        <f t="shared" si="0"/>
        <v>1200</v>
      </c>
    </row>
    <row r="25" spans="1:14" ht="12.75">
      <c r="A25" s="139" t="s">
        <v>389</v>
      </c>
      <c r="B25" s="135">
        <v>0</v>
      </c>
      <c r="C25" s="135">
        <v>0</v>
      </c>
      <c r="D25" s="135">
        <v>2390</v>
      </c>
      <c r="E25" s="135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7">
        <v>0</v>
      </c>
      <c r="L25" s="137">
        <v>0</v>
      </c>
      <c r="M25" s="137">
        <v>0</v>
      </c>
      <c r="N25" s="138">
        <f>SUM(B25:M25)</f>
        <v>2390</v>
      </c>
    </row>
    <row r="26" spans="1:14" ht="12.75">
      <c r="A26" s="139" t="s">
        <v>386</v>
      </c>
      <c r="B26" s="135">
        <v>0</v>
      </c>
      <c r="C26" s="135">
        <v>43.99</v>
      </c>
      <c r="D26" s="135">
        <v>0</v>
      </c>
      <c r="E26" s="135">
        <v>0</v>
      </c>
      <c r="F26" s="136">
        <v>65.99</v>
      </c>
      <c r="G26" s="136">
        <v>0</v>
      </c>
      <c r="H26" s="136">
        <v>0</v>
      </c>
      <c r="I26" s="136">
        <v>0</v>
      </c>
      <c r="J26" s="136">
        <v>0</v>
      </c>
      <c r="K26" s="137">
        <v>0</v>
      </c>
      <c r="L26" s="137">
        <v>0</v>
      </c>
      <c r="M26" s="137">
        <v>0</v>
      </c>
      <c r="N26" s="138">
        <f>SUM(B26:M26)</f>
        <v>109.97999999999999</v>
      </c>
    </row>
    <row r="27" spans="1:14" ht="12.75">
      <c r="A27" s="139" t="s">
        <v>404</v>
      </c>
      <c r="B27" s="135">
        <v>86.4</v>
      </c>
      <c r="C27" s="135">
        <v>0</v>
      </c>
      <c r="D27" s="135">
        <v>86.4</v>
      </c>
      <c r="E27" s="135">
        <v>115.2</v>
      </c>
      <c r="F27" s="136">
        <v>136.8</v>
      </c>
      <c r="G27" s="136">
        <v>108</v>
      </c>
      <c r="H27" s="136">
        <v>72</v>
      </c>
      <c r="I27" s="136">
        <v>64.8</v>
      </c>
      <c r="J27" s="136">
        <v>0</v>
      </c>
      <c r="K27" s="137">
        <v>122.4</v>
      </c>
      <c r="L27" s="137">
        <v>144</v>
      </c>
      <c r="M27" s="137">
        <v>193.8</v>
      </c>
      <c r="N27" s="138">
        <f t="shared" si="0"/>
        <v>1129.8</v>
      </c>
    </row>
    <row r="28" spans="1:14" ht="12.75">
      <c r="A28" s="139" t="s">
        <v>399</v>
      </c>
      <c r="B28" s="135">
        <v>0</v>
      </c>
      <c r="C28" s="135">
        <v>0</v>
      </c>
      <c r="D28" s="135">
        <v>30</v>
      </c>
      <c r="E28" s="135">
        <v>0</v>
      </c>
      <c r="F28" s="136">
        <v>10</v>
      </c>
      <c r="G28" s="136">
        <v>0</v>
      </c>
      <c r="H28" s="136">
        <v>0</v>
      </c>
      <c r="I28" s="136">
        <v>15</v>
      </c>
      <c r="J28" s="136">
        <v>10</v>
      </c>
      <c r="K28" s="137">
        <v>0</v>
      </c>
      <c r="L28" s="137">
        <v>0</v>
      </c>
      <c r="M28" s="137">
        <v>20</v>
      </c>
      <c r="N28" s="138">
        <f t="shared" si="0"/>
        <v>85</v>
      </c>
    </row>
    <row r="29" spans="1:14" ht="12.75">
      <c r="A29" s="139" t="s">
        <v>377</v>
      </c>
      <c r="B29" s="135">
        <v>197</v>
      </c>
      <c r="C29" s="135">
        <v>0</v>
      </c>
      <c r="D29" s="135">
        <v>0</v>
      </c>
      <c r="E29" s="135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7">
        <v>0</v>
      </c>
      <c r="L29" s="137">
        <v>0</v>
      </c>
      <c r="M29" s="137">
        <v>0</v>
      </c>
      <c r="N29" s="138">
        <f>SUM(B29:M29)</f>
        <v>197</v>
      </c>
    </row>
    <row r="30" spans="1:14" ht="12.75">
      <c r="A30" s="139" t="s">
        <v>388</v>
      </c>
      <c r="B30" s="135">
        <v>0</v>
      </c>
      <c r="C30" s="135">
        <v>440</v>
      </c>
      <c r="D30" s="135">
        <v>0</v>
      </c>
      <c r="E30" s="135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7">
        <v>0</v>
      </c>
      <c r="L30" s="137">
        <v>0</v>
      </c>
      <c r="M30" s="137">
        <v>0</v>
      </c>
      <c r="N30" s="138">
        <f>SUM(B30:M30)</f>
        <v>440</v>
      </c>
    </row>
    <row r="31" spans="1:14" ht="12.75">
      <c r="A31" s="139" t="s">
        <v>430</v>
      </c>
      <c r="B31" s="135">
        <v>0</v>
      </c>
      <c r="C31" s="135">
        <v>0</v>
      </c>
      <c r="D31" s="135">
        <v>0</v>
      </c>
      <c r="E31" s="135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7">
        <v>0</v>
      </c>
      <c r="L31" s="137">
        <v>0</v>
      </c>
      <c r="M31" s="137">
        <v>25</v>
      </c>
      <c r="N31" s="138">
        <f>SUM(B31:M31)</f>
        <v>25</v>
      </c>
    </row>
    <row r="32" spans="1:14" ht="12.75">
      <c r="A32" s="139" t="s">
        <v>424</v>
      </c>
      <c r="B32" s="135">
        <v>0</v>
      </c>
      <c r="C32" s="135">
        <v>75</v>
      </c>
      <c r="D32" s="135">
        <v>0</v>
      </c>
      <c r="E32" s="135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7">
        <v>0</v>
      </c>
      <c r="L32" s="137">
        <v>0</v>
      </c>
      <c r="M32" s="137">
        <v>0</v>
      </c>
      <c r="N32" s="138">
        <f>SUM(B32:M32)</f>
        <v>75</v>
      </c>
    </row>
    <row r="33" spans="1:14" ht="12.75">
      <c r="A33" s="139" t="s">
        <v>67</v>
      </c>
      <c r="B33" s="135">
        <v>974.82</v>
      </c>
      <c r="C33" s="135">
        <v>114.2</v>
      </c>
      <c r="D33" s="135">
        <v>327.85</v>
      </c>
      <c r="E33" s="135">
        <v>402.27</v>
      </c>
      <c r="F33" s="136">
        <v>352.83</v>
      </c>
      <c r="G33" s="136">
        <v>371.45</v>
      </c>
      <c r="H33" s="136">
        <v>378.24</v>
      </c>
      <c r="I33" s="136">
        <v>554.97</v>
      </c>
      <c r="J33" s="136">
        <v>506.82</v>
      </c>
      <c r="K33" s="137">
        <v>420.89</v>
      </c>
      <c r="L33" s="137">
        <v>370.04</v>
      </c>
      <c r="M33" s="137">
        <v>0</v>
      </c>
      <c r="N33" s="138">
        <f t="shared" si="0"/>
        <v>4774.38</v>
      </c>
    </row>
    <row r="34" spans="1:14" ht="12.75">
      <c r="A34" s="139" t="s">
        <v>418</v>
      </c>
      <c r="B34" s="135">
        <v>0</v>
      </c>
      <c r="C34" s="135">
        <v>0</v>
      </c>
      <c r="D34" s="135">
        <v>792.21</v>
      </c>
      <c r="E34" s="135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7">
        <v>0</v>
      </c>
      <c r="L34" s="137">
        <v>0</v>
      </c>
      <c r="M34" s="137">
        <v>0</v>
      </c>
      <c r="N34" s="138">
        <f t="shared" si="0"/>
        <v>792.21</v>
      </c>
    </row>
    <row r="35" spans="1:14" ht="12.75">
      <c r="A35" s="139" t="s">
        <v>395</v>
      </c>
      <c r="B35" s="135">
        <v>0</v>
      </c>
      <c r="C35" s="135">
        <v>0</v>
      </c>
      <c r="D35" s="135">
        <v>0</v>
      </c>
      <c r="E35" s="135">
        <v>174.92</v>
      </c>
      <c r="F35" s="136">
        <v>0</v>
      </c>
      <c r="G35" s="136">
        <v>0</v>
      </c>
      <c r="H35" s="136">
        <v>0</v>
      </c>
      <c r="I35" s="136">
        <v>174.92</v>
      </c>
      <c r="J35" s="136">
        <v>0</v>
      </c>
      <c r="K35" s="137">
        <v>0</v>
      </c>
      <c r="L35" s="137">
        <v>0</v>
      </c>
      <c r="M35" s="137">
        <v>0</v>
      </c>
      <c r="N35" s="138">
        <f>SUM(B35:M35)</f>
        <v>349.84</v>
      </c>
    </row>
    <row r="36" spans="1:14" ht="12.75">
      <c r="A36" s="139" t="s">
        <v>336</v>
      </c>
      <c r="B36" s="136">
        <v>0</v>
      </c>
      <c r="C36" s="135">
        <v>0</v>
      </c>
      <c r="D36" s="135">
        <v>0</v>
      </c>
      <c r="E36" s="135">
        <v>0</v>
      </c>
      <c r="F36" s="136">
        <v>0</v>
      </c>
      <c r="G36" s="136">
        <v>0</v>
      </c>
      <c r="H36" s="136">
        <v>0</v>
      </c>
      <c r="I36" s="136">
        <v>40</v>
      </c>
      <c r="J36" s="136">
        <v>0</v>
      </c>
      <c r="K36" s="137">
        <v>0</v>
      </c>
      <c r="L36" s="137">
        <v>0</v>
      </c>
      <c r="M36" s="137">
        <v>0</v>
      </c>
      <c r="N36" s="138">
        <f t="shared" si="0"/>
        <v>40</v>
      </c>
    </row>
    <row r="37" spans="1:14" ht="12.75">
      <c r="A37" s="139" t="s">
        <v>429</v>
      </c>
      <c r="B37" s="135">
        <v>0</v>
      </c>
      <c r="C37" s="135">
        <v>0</v>
      </c>
      <c r="D37" s="135">
        <v>0</v>
      </c>
      <c r="E37" s="135">
        <v>439.3</v>
      </c>
      <c r="F37" s="136">
        <v>1153.9</v>
      </c>
      <c r="G37" s="136">
        <v>100</v>
      </c>
      <c r="H37" s="136">
        <v>839.81</v>
      </c>
      <c r="I37" s="136">
        <v>644.24</v>
      </c>
      <c r="J37" s="136">
        <v>82.7</v>
      </c>
      <c r="K37" s="137">
        <v>88.98</v>
      </c>
      <c r="L37" s="137">
        <v>669.17</v>
      </c>
      <c r="M37" s="137">
        <v>103.43</v>
      </c>
      <c r="N37" s="138">
        <f aca="true" t="shared" si="1" ref="N37:N63">SUM(B37:M37)</f>
        <v>4121.53</v>
      </c>
    </row>
    <row r="38" spans="1:14" ht="12.75">
      <c r="A38" s="139" t="s">
        <v>131</v>
      </c>
      <c r="B38" s="135">
        <v>10</v>
      </c>
      <c r="C38" s="135">
        <v>0</v>
      </c>
      <c r="D38" s="135">
        <v>0</v>
      </c>
      <c r="E38" s="135">
        <v>0</v>
      </c>
      <c r="F38" s="136">
        <v>735</v>
      </c>
      <c r="G38" s="136">
        <v>0</v>
      </c>
      <c r="H38" s="136">
        <v>0</v>
      </c>
      <c r="I38" s="136">
        <v>305</v>
      </c>
      <c r="J38" s="136">
        <v>0</v>
      </c>
      <c r="K38" s="137">
        <v>55</v>
      </c>
      <c r="L38" s="137">
        <v>0</v>
      </c>
      <c r="M38" s="137">
        <v>500</v>
      </c>
      <c r="N38" s="138">
        <f t="shared" si="1"/>
        <v>1605</v>
      </c>
    </row>
    <row r="39" spans="1:14" ht="12.75">
      <c r="A39" s="139" t="s">
        <v>98</v>
      </c>
      <c r="B39" s="135">
        <v>200</v>
      </c>
      <c r="C39" s="135">
        <v>0</v>
      </c>
      <c r="D39" s="135">
        <v>200</v>
      </c>
      <c r="E39" s="135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7">
        <v>0</v>
      </c>
      <c r="L39" s="137">
        <v>0</v>
      </c>
      <c r="M39" s="137">
        <v>0</v>
      </c>
      <c r="N39" s="138">
        <f t="shared" si="1"/>
        <v>400</v>
      </c>
    </row>
    <row r="40" spans="1:14" ht="12.75">
      <c r="A40" s="139" t="s">
        <v>330</v>
      </c>
      <c r="B40" s="135">
        <v>0</v>
      </c>
      <c r="C40" s="135">
        <v>0</v>
      </c>
      <c r="D40" s="135">
        <v>0</v>
      </c>
      <c r="E40" s="135">
        <v>98</v>
      </c>
      <c r="F40" s="136">
        <v>0</v>
      </c>
      <c r="G40" s="136">
        <v>100.5</v>
      </c>
      <c r="H40" s="136">
        <v>0</v>
      </c>
      <c r="I40" s="136">
        <v>0</v>
      </c>
      <c r="J40" s="136">
        <v>0</v>
      </c>
      <c r="K40" s="137">
        <v>0</v>
      </c>
      <c r="L40" s="137">
        <v>0</v>
      </c>
      <c r="M40" s="137">
        <v>0</v>
      </c>
      <c r="N40" s="138">
        <f t="shared" si="1"/>
        <v>198.5</v>
      </c>
    </row>
    <row r="41" spans="1:14" ht="12.75">
      <c r="A41" s="139" t="s">
        <v>400</v>
      </c>
      <c r="B41" s="135">
        <v>0</v>
      </c>
      <c r="C41" s="135">
        <v>0</v>
      </c>
      <c r="D41" s="135">
        <v>0</v>
      </c>
      <c r="E41" s="135">
        <v>0</v>
      </c>
      <c r="F41" s="136">
        <v>87.9</v>
      </c>
      <c r="G41" s="136">
        <v>0</v>
      </c>
      <c r="H41" s="136">
        <v>0</v>
      </c>
      <c r="I41" s="136">
        <v>0</v>
      </c>
      <c r="J41" s="136">
        <v>0</v>
      </c>
      <c r="K41" s="137">
        <v>0</v>
      </c>
      <c r="L41" s="137">
        <v>0</v>
      </c>
      <c r="M41" s="137">
        <v>0</v>
      </c>
      <c r="N41" s="138">
        <f>SUM(B41:M41)</f>
        <v>87.9</v>
      </c>
    </row>
    <row r="42" spans="1:14" ht="12.75">
      <c r="A42" s="139" t="s">
        <v>394</v>
      </c>
      <c r="B42" s="135">
        <v>0</v>
      </c>
      <c r="C42" s="135">
        <v>0</v>
      </c>
      <c r="D42" s="135">
        <v>0</v>
      </c>
      <c r="E42" s="135">
        <v>67.5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7">
        <v>0</v>
      </c>
      <c r="L42" s="137">
        <v>0</v>
      </c>
      <c r="M42" s="137">
        <v>0</v>
      </c>
      <c r="N42" s="138">
        <f>SUM(B42:M42)</f>
        <v>67.5</v>
      </c>
    </row>
    <row r="43" spans="1:14" ht="12.75">
      <c r="A43" s="139" t="s">
        <v>101</v>
      </c>
      <c r="B43" s="135">
        <v>0</v>
      </c>
      <c r="C43" s="135">
        <v>0</v>
      </c>
      <c r="D43" s="135">
        <v>0</v>
      </c>
      <c r="E43" s="135">
        <v>0</v>
      </c>
      <c r="F43" s="136">
        <v>0</v>
      </c>
      <c r="G43" s="136">
        <v>0</v>
      </c>
      <c r="H43" s="136">
        <v>49</v>
      </c>
      <c r="I43" s="136">
        <v>0</v>
      </c>
      <c r="J43" s="136">
        <v>0</v>
      </c>
      <c r="K43" s="137">
        <v>0</v>
      </c>
      <c r="L43" s="137">
        <v>0</v>
      </c>
      <c r="M43" s="137">
        <v>0</v>
      </c>
      <c r="N43" s="138">
        <f t="shared" si="1"/>
        <v>49</v>
      </c>
    </row>
    <row r="44" spans="1:14" ht="12.75">
      <c r="A44" s="139" t="s">
        <v>408</v>
      </c>
      <c r="B44" s="135">
        <v>2295.05</v>
      </c>
      <c r="C44" s="135">
        <v>2741.81</v>
      </c>
      <c r="D44" s="135">
        <v>2617.51</v>
      </c>
      <c r="E44" s="135">
        <v>2905.97</v>
      </c>
      <c r="F44" s="136">
        <v>2966.77</v>
      </c>
      <c r="G44" s="136">
        <v>2991.74</v>
      </c>
      <c r="H44" s="136">
        <v>3139.72</v>
      </c>
      <c r="I44" s="136">
        <v>10869.09</v>
      </c>
      <c r="J44" s="136">
        <v>11102.61</v>
      </c>
      <c r="K44" s="137">
        <v>11019.07</v>
      </c>
      <c r="L44" s="137">
        <v>20710.8</v>
      </c>
      <c r="M44" s="137">
        <v>23760.14</v>
      </c>
      <c r="N44" s="138">
        <f t="shared" si="1"/>
        <v>97120.28</v>
      </c>
    </row>
    <row r="45" spans="1:14" ht="12.75">
      <c r="A45" s="139" t="s">
        <v>107</v>
      </c>
      <c r="B45" s="135">
        <v>0</v>
      </c>
      <c r="C45" s="135">
        <v>0</v>
      </c>
      <c r="D45" s="135">
        <v>610</v>
      </c>
      <c r="E45" s="135">
        <v>0</v>
      </c>
      <c r="F45" s="136">
        <v>60</v>
      </c>
      <c r="G45" s="136">
        <v>0</v>
      </c>
      <c r="H45" s="136">
        <v>0</v>
      </c>
      <c r="I45" s="136">
        <v>0</v>
      </c>
      <c r="J45" s="136">
        <v>657</v>
      </c>
      <c r="K45" s="137">
        <v>390</v>
      </c>
      <c r="L45" s="137">
        <v>0</v>
      </c>
      <c r="M45" s="137">
        <v>0</v>
      </c>
      <c r="N45" s="138">
        <f t="shared" si="1"/>
        <v>1717</v>
      </c>
    </row>
    <row r="46" spans="1:14" ht="12.75">
      <c r="A46" s="139" t="s">
        <v>345</v>
      </c>
      <c r="B46" s="135">
        <v>348</v>
      </c>
      <c r="C46" s="135">
        <v>0</v>
      </c>
      <c r="D46" s="135">
        <v>0</v>
      </c>
      <c r="E46" s="135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7">
        <v>0</v>
      </c>
      <c r="L46" s="137">
        <v>0</v>
      </c>
      <c r="M46" s="137">
        <v>0</v>
      </c>
      <c r="N46" s="138">
        <f t="shared" si="1"/>
        <v>348</v>
      </c>
    </row>
    <row r="47" spans="1:14" ht="12.75">
      <c r="A47" s="139" t="s">
        <v>419</v>
      </c>
      <c r="B47" s="135">
        <v>0</v>
      </c>
      <c r="C47" s="135">
        <v>250</v>
      </c>
      <c r="D47" s="135">
        <v>0</v>
      </c>
      <c r="E47" s="135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7">
        <v>0</v>
      </c>
      <c r="L47" s="137">
        <v>0</v>
      </c>
      <c r="M47" s="137">
        <v>0</v>
      </c>
      <c r="N47" s="138">
        <f>SUM(B47:M47)</f>
        <v>250</v>
      </c>
    </row>
    <row r="48" spans="1:14" ht="12.75">
      <c r="A48" s="139" t="s">
        <v>127</v>
      </c>
      <c r="B48" s="135">
        <v>0</v>
      </c>
      <c r="C48" s="135">
        <v>70</v>
      </c>
      <c r="D48" s="135">
        <v>0</v>
      </c>
      <c r="E48" s="135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7">
        <v>0</v>
      </c>
      <c r="L48" s="137">
        <v>0</v>
      </c>
      <c r="M48" s="137">
        <v>0</v>
      </c>
      <c r="N48" s="138">
        <f t="shared" si="1"/>
        <v>70</v>
      </c>
    </row>
    <row r="49" spans="1:14" ht="12.75">
      <c r="A49" s="139" t="s">
        <v>405</v>
      </c>
      <c r="B49" s="135">
        <v>0</v>
      </c>
      <c r="C49" s="135">
        <v>0</v>
      </c>
      <c r="D49" s="135">
        <v>0</v>
      </c>
      <c r="E49" s="135">
        <v>0</v>
      </c>
      <c r="F49" s="136">
        <v>0</v>
      </c>
      <c r="G49" s="136">
        <v>0</v>
      </c>
      <c r="H49" s="136">
        <v>305</v>
      </c>
      <c r="I49" s="136">
        <v>0</v>
      </c>
      <c r="J49" s="136">
        <v>0</v>
      </c>
      <c r="K49" s="137">
        <v>0</v>
      </c>
      <c r="L49" s="137">
        <v>0</v>
      </c>
      <c r="M49" s="137">
        <v>0</v>
      </c>
      <c r="N49" s="138">
        <f t="shared" si="1"/>
        <v>305</v>
      </c>
    </row>
    <row r="50" spans="1:14" ht="12.75">
      <c r="A50" s="139" t="s">
        <v>407</v>
      </c>
      <c r="B50" s="135">
        <v>0</v>
      </c>
      <c r="C50" s="135">
        <v>0</v>
      </c>
      <c r="D50" s="135">
        <v>0</v>
      </c>
      <c r="E50" s="135">
        <v>0</v>
      </c>
      <c r="F50" s="136">
        <v>0</v>
      </c>
      <c r="G50" s="136">
        <v>0</v>
      </c>
      <c r="H50" s="136">
        <v>0</v>
      </c>
      <c r="I50" s="136">
        <v>360.48</v>
      </c>
      <c r="J50" s="136">
        <v>0</v>
      </c>
      <c r="K50" s="137">
        <v>0</v>
      </c>
      <c r="L50" s="137">
        <v>0</v>
      </c>
      <c r="M50" s="137">
        <v>0</v>
      </c>
      <c r="N50" s="138">
        <f>SUM(B50:M50)</f>
        <v>360.48</v>
      </c>
    </row>
    <row r="51" spans="1:14" ht="12.75">
      <c r="A51" s="139" t="s">
        <v>432</v>
      </c>
      <c r="B51" s="135">
        <v>0</v>
      </c>
      <c r="C51" s="135">
        <v>0</v>
      </c>
      <c r="D51" s="135">
        <v>225</v>
      </c>
      <c r="E51" s="135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7">
        <v>0</v>
      </c>
      <c r="L51" s="137">
        <v>0</v>
      </c>
      <c r="M51" s="137">
        <v>145</v>
      </c>
      <c r="N51" s="138">
        <f>SUM(B51:M51)</f>
        <v>370</v>
      </c>
    </row>
    <row r="52" spans="1:14" ht="12.75">
      <c r="A52" s="139" t="s">
        <v>428</v>
      </c>
      <c r="B52" s="135">
        <v>98.9</v>
      </c>
      <c r="C52" s="135">
        <v>50</v>
      </c>
      <c r="D52" s="135">
        <v>0</v>
      </c>
      <c r="E52" s="135">
        <v>0</v>
      </c>
      <c r="F52" s="136">
        <v>84.96</v>
      </c>
      <c r="G52" s="136">
        <v>0</v>
      </c>
      <c r="H52" s="136">
        <v>0</v>
      </c>
      <c r="I52" s="136">
        <v>0</v>
      </c>
      <c r="J52" s="136">
        <v>0</v>
      </c>
      <c r="K52" s="137">
        <v>0</v>
      </c>
      <c r="L52" s="137">
        <v>0</v>
      </c>
      <c r="M52" s="137">
        <v>175</v>
      </c>
      <c r="N52" s="138">
        <f t="shared" si="1"/>
        <v>408.86</v>
      </c>
    </row>
    <row r="53" spans="1:14" ht="12.75">
      <c r="A53" s="139" t="s">
        <v>30</v>
      </c>
      <c r="B53" s="135">
        <v>0</v>
      </c>
      <c r="C53" s="135">
        <v>1200</v>
      </c>
      <c r="D53" s="135">
        <v>1200</v>
      </c>
      <c r="E53" s="135">
        <v>1200</v>
      </c>
      <c r="F53" s="136">
        <v>1200</v>
      </c>
      <c r="G53" s="136">
        <v>1200</v>
      </c>
      <c r="H53" s="136">
        <v>1200</v>
      </c>
      <c r="I53" s="136">
        <v>1200</v>
      </c>
      <c r="J53" s="136">
        <v>1200</v>
      </c>
      <c r="K53" s="137">
        <v>1200</v>
      </c>
      <c r="L53" s="137">
        <v>1200</v>
      </c>
      <c r="M53" s="137">
        <v>1200</v>
      </c>
      <c r="N53" s="138">
        <f t="shared" si="1"/>
        <v>13200</v>
      </c>
    </row>
    <row r="54" spans="1:14" ht="12.75">
      <c r="A54" s="139" t="s">
        <v>414</v>
      </c>
      <c r="B54" s="135">
        <v>0</v>
      </c>
      <c r="C54" s="135">
        <v>0</v>
      </c>
      <c r="D54" s="135">
        <v>0</v>
      </c>
      <c r="E54" s="135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168</v>
      </c>
      <c r="K54" s="137">
        <v>0</v>
      </c>
      <c r="L54" s="137">
        <v>0</v>
      </c>
      <c r="M54" s="137">
        <v>209</v>
      </c>
      <c r="N54" s="138">
        <f>SUM(B54:M54)</f>
        <v>377</v>
      </c>
    </row>
    <row r="55" spans="1:14" ht="12.75">
      <c r="A55" s="139" t="s">
        <v>387</v>
      </c>
      <c r="B55" s="135">
        <v>0</v>
      </c>
      <c r="C55" s="135">
        <v>645</v>
      </c>
      <c r="D55" s="135">
        <v>645</v>
      </c>
      <c r="E55" s="135">
        <v>645</v>
      </c>
      <c r="F55" s="136">
        <v>645</v>
      </c>
      <c r="G55" s="136">
        <v>645</v>
      </c>
      <c r="H55" s="136">
        <v>645</v>
      </c>
      <c r="I55" s="136">
        <v>645</v>
      </c>
      <c r="J55" s="136">
        <v>645</v>
      </c>
      <c r="K55" s="137">
        <v>645</v>
      </c>
      <c r="L55" s="137">
        <v>645</v>
      </c>
      <c r="M55" s="137">
        <v>645</v>
      </c>
      <c r="N55" s="138">
        <f>SUM(B55:M55)</f>
        <v>7095</v>
      </c>
    </row>
    <row r="56" spans="1:14" ht="12.75">
      <c r="A56" s="139" t="s">
        <v>420</v>
      </c>
      <c r="B56" s="136">
        <v>25</v>
      </c>
      <c r="C56" s="135">
        <v>0</v>
      </c>
      <c r="D56" s="135">
        <v>0</v>
      </c>
      <c r="E56" s="135">
        <v>63.5</v>
      </c>
      <c r="F56" s="136">
        <v>25</v>
      </c>
      <c r="G56" s="136">
        <v>0</v>
      </c>
      <c r="H56" s="136">
        <v>0</v>
      </c>
      <c r="I56" s="136">
        <v>0</v>
      </c>
      <c r="J56" s="136">
        <v>0</v>
      </c>
      <c r="K56" s="137">
        <v>0</v>
      </c>
      <c r="L56" s="137">
        <v>0</v>
      </c>
      <c r="M56" s="137">
        <v>0</v>
      </c>
      <c r="N56" s="138">
        <f t="shared" si="1"/>
        <v>113.5</v>
      </c>
    </row>
    <row r="57" spans="1:14" ht="12.75">
      <c r="A57" s="139" t="s">
        <v>92</v>
      </c>
      <c r="B57" s="136">
        <v>122.55</v>
      </c>
      <c r="C57" s="135">
        <v>0</v>
      </c>
      <c r="D57" s="135">
        <v>192.33</v>
      </c>
      <c r="E57" s="135">
        <v>739.4</v>
      </c>
      <c r="F57" s="136">
        <v>0</v>
      </c>
      <c r="G57" s="136">
        <v>564.4</v>
      </c>
      <c r="H57" s="136">
        <v>394</v>
      </c>
      <c r="I57" s="136">
        <v>0</v>
      </c>
      <c r="J57" s="136">
        <v>194</v>
      </c>
      <c r="K57" s="137">
        <v>521.5</v>
      </c>
      <c r="L57" s="137">
        <v>0</v>
      </c>
      <c r="M57" s="137">
        <v>682</v>
      </c>
      <c r="N57" s="138">
        <f t="shared" si="1"/>
        <v>3410.18</v>
      </c>
    </row>
    <row r="58" spans="1:14" ht="12.75">
      <c r="A58" s="139" t="s">
        <v>201</v>
      </c>
      <c r="B58" s="135">
        <v>0</v>
      </c>
      <c r="C58" s="135">
        <v>0</v>
      </c>
      <c r="D58" s="135">
        <v>0</v>
      </c>
      <c r="E58" s="135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7">
        <v>0</v>
      </c>
      <c r="L58" s="137">
        <v>0</v>
      </c>
      <c r="M58" s="137">
        <v>250</v>
      </c>
      <c r="N58" s="138">
        <f t="shared" si="1"/>
        <v>250</v>
      </c>
    </row>
    <row r="59" spans="1:14" ht="12.75">
      <c r="A59" s="139" t="s">
        <v>304</v>
      </c>
      <c r="B59" s="135">
        <v>0</v>
      </c>
      <c r="C59" s="135">
        <v>0</v>
      </c>
      <c r="D59" s="135">
        <v>0</v>
      </c>
      <c r="E59" s="135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170</v>
      </c>
      <c r="K59" s="137">
        <v>0</v>
      </c>
      <c r="L59" s="137">
        <v>0</v>
      </c>
      <c r="M59" s="137">
        <v>195</v>
      </c>
      <c r="N59" s="138">
        <f t="shared" si="1"/>
        <v>365</v>
      </c>
    </row>
    <row r="60" spans="1:14" ht="12.75">
      <c r="A60" s="139" t="s">
        <v>421</v>
      </c>
      <c r="B60" s="135">
        <v>0</v>
      </c>
      <c r="C60" s="135">
        <v>900</v>
      </c>
      <c r="D60" s="135">
        <v>0</v>
      </c>
      <c r="E60" s="135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7">
        <v>0</v>
      </c>
      <c r="L60" s="137">
        <v>0</v>
      </c>
      <c r="M60" s="137">
        <v>0</v>
      </c>
      <c r="N60" s="138">
        <f>SUM(B60:M60)</f>
        <v>900</v>
      </c>
    </row>
    <row r="61" spans="1:14" ht="12.75">
      <c r="A61" s="139" t="s">
        <v>431</v>
      </c>
      <c r="B61" s="135">
        <v>0</v>
      </c>
      <c r="C61" s="135">
        <v>0</v>
      </c>
      <c r="D61" s="135">
        <v>0</v>
      </c>
      <c r="E61" s="135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7">
        <v>0</v>
      </c>
      <c r="L61" s="137">
        <v>0</v>
      </c>
      <c r="M61" s="137">
        <v>25</v>
      </c>
      <c r="N61" s="138">
        <f>SUM(B61:M61)</f>
        <v>25</v>
      </c>
    </row>
    <row r="62" spans="1:14" ht="12.75">
      <c r="A62" s="139" t="s">
        <v>123</v>
      </c>
      <c r="B62" s="135">
        <v>0</v>
      </c>
      <c r="C62" s="135">
        <v>0</v>
      </c>
      <c r="D62" s="135">
        <v>279</v>
      </c>
      <c r="E62" s="135">
        <v>0</v>
      </c>
      <c r="F62" s="136">
        <v>268</v>
      </c>
      <c r="G62" s="136">
        <v>0</v>
      </c>
      <c r="H62" s="136">
        <v>237</v>
      </c>
      <c r="I62" s="136">
        <v>0</v>
      </c>
      <c r="J62" s="136">
        <v>326</v>
      </c>
      <c r="K62" s="137">
        <v>0</v>
      </c>
      <c r="L62" s="137">
        <v>0</v>
      </c>
      <c r="M62" s="137">
        <v>0</v>
      </c>
      <c r="N62" s="138">
        <f t="shared" si="1"/>
        <v>1110</v>
      </c>
    </row>
    <row r="63" spans="1:14" ht="12.75">
      <c r="A63" s="139" t="s">
        <v>111</v>
      </c>
      <c r="B63" s="136">
        <v>0</v>
      </c>
      <c r="C63" s="135">
        <v>0</v>
      </c>
      <c r="D63" s="135">
        <v>0</v>
      </c>
      <c r="E63" s="135">
        <v>12</v>
      </c>
      <c r="F63" s="136">
        <v>15</v>
      </c>
      <c r="G63" s="136">
        <v>12</v>
      </c>
      <c r="H63" s="136">
        <v>15</v>
      </c>
      <c r="I63" s="136">
        <v>58.8</v>
      </c>
      <c r="J63" s="136">
        <v>0</v>
      </c>
      <c r="K63" s="137">
        <v>21</v>
      </c>
      <c r="L63" s="137">
        <v>27</v>
      </c>
      <c r="M63" s="137">
        <v>24</v>
      </c>
      <c r="N63" s="138">
        <f t="shared" si="1"/>
        <v>184.8</v>
      </c>
    </row>
    <row r="64" spans="1:14" ht="12.75">
      <c r="A64" s="139" t="s">
        <v>391</v>
      </c>
      <c r="B64" s="136">
        <v>0</v>
      </c>
      <c r="C64" s="135">
        <v>0</v>
      </c>
      <c r="D64" s="135">
        <v>123</v>
      </c>
      <c r="E64" s="135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  <c r="K64" s="137">
        <v>0</v>
      </c>
      <c r="L64" s="137">
        <v>0</v>
      </c>
      <c r="M64" s="137">
        <v>0</v>
      </c>
      <c r="N64" s="138">
        <f>SUM(B64:M64)</f>
        <v>123</v>
      </c>
    </row>
    <row r="65" spans="1:14" ht="12.75">
      <c r="A65" s="139" t="s">
        <v>426</v>
      </c>
      <c r="B65" s="136">
        <v>0</v>
      </c>
      <c r="C65" s="135">
        <v>0</v>
      </c>
      <c r="D65" s="135">
        <v>0</v>
      </c>
      <c r="E65" s="135">
        <v>0</v>
      </c>
      <c r="F65" s="136">
        <v>0</v>
      </c>
      <c r="G65" s="136">
        <v>0</v>
      </c>
      <c r="H65" s="136">
        <v>0</v>
      </c>
      <c r="I65" s="136">
        <v>0</v>
      </c>
      <c r="J65" s="136">
        <v>0</v>
      </c>
      <c r="K65" s="137">
        <v>0</v>
      </c>
      <c r="L65" s="137">
        <v>125</v>
      </c>
      <c r="M65" s="137">
        <v>150</v>
      </c>
      <c r="N65" s="138">
        <f>SUM(B65:M65)</f>
        <v>275</v>
      </c>
    </row>
    <row r="66" spans="1:14" ht="12.75">
      <c r="A66" s="139" t="s">
        <v>128</v>
      </c>
      <c r="B66" s="136">
        <v>35</v>
      </c>
      <c r="C66" s="135">
        <v>35</v>
      </c>
      <c r="D66" s="135">
        <v>35</v>
      </c>
      <c r="E66" s="135">
        <v>35</v>
      </c>
      <c r="F66" s="136">
        <v>385</v>
      </c>
      <c r="G66" s="136">
        <v>35</v>
      </c>
      <c r="H66" s="136">
        <v>35</v>
      </c>
      <c r="I66" s="136">
        <v>35</v>
      </c>
      <c r="J66" s="136">
        <v>35</v>
      </c>
      <c r="K66" s="137">
        <v>35</v>
      </c>
      <c r="L66" s="137">
        <v>35</v>
      </c>
      <c r="M66" s="137">
        <v>0</v>
      </c>
      <c r="N66" s="138">
        <f aca="true" t="shared" si="2" ref="N66:N103">SUM(B66:M66)</f>
        <v>735</v>
      </c>
    </row>
    <row r="67" spans="1:14" ht="12.75">
      <c r="A67" s="139" t="s">
        <v>79</v>
      </c>
      <c r="B67" s="136">
        <v>1350</v>
      </c>
      <c r="C67" s="135">
        <v>1350</v>
      </c>
      <c r="D67" s="135">
        <v>1350</v>
      </c>
      <c r="E67" s="135">
        <v>1350</v>
      </c>
      <c r="F67" s="136">
        <v>1350</v>
      </c>
      <c r="G67" s="136">
        <v>1350</v>
      </c>
      <c r="H67" s="136">
        <v>1350</v>
      </c>
      <c r="I67" s="136">
        <v>1350</v>
      </c>
      <c r="J67" s="136">
        <v>1350</v>
      </c>
      <c r="K67" s="137">
        <v>1350</v>
      </c>
      <c r="L67" s="137">
        <v>1350</v>
      </c>
      <c r="M67" s="137">
        <v>1350</v>
      </c>
      <c r="N67" s="138">
        <f t="shared" si="2"/>
        <v>16200</v>
      </c>
    </row>
    <row r="68" spans="1:14" ht="12.75">
      <c r="A68" s="139" t="s">
        <v>381</v>
      </c>
      <c r="B68" s="136">
        <v>0</v>
      </c>
      <c r="C68" s="135">
        <v>69</v>
      </c>
      <c r="D68" s="135">
        <v>0</v>
      </c>
      <c r="E68" s="135">
        <v>0</v>
      </c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7">
        <v>0</v>
      </c>
      <c r="L68" s="137">
        <v>0</v>
      </c>
      <c r="M68" s="137">
        <v>0</v>
      </c>
      <c r="N68" s="138">
        <f>SUM(B68:M68)</f>
        <v>69</v>
      </c>
    </row>
    <row r="69" spans="1:14" ht="12.75">
      <c r="A69" s="139" t="s">
        <v>403</v>
      </c>
      <c r="B69" s="136">
        <v>0</v>
      </c>
      <c r="C69" s="135">
        <v>0</v>
      </c>
      <c r="D69" s="135">
        <v>0</v>
      </c>
      <c r="E69" s="135">
        <v>0</v>
      </c>
      <c r="F69" s="136">
        <v>0</v>
      </c>
      <c r="G69" s="136">
        <v>240</v>
      </c>
      <c r="H69" s="136">
        <v>0</v>
      </c>
      <c r="I69" s="136">
        <v>0</v>
      </c>
      <c r="J69" s="136">
        <v>0</v>
      </c>
      <c r="K69" s="137">
        <v>0</v>
      </c>
      <c r="L69" s="137">
        <v>0</v>
      </c>
      <c r="M69" s="137">
        <v>0</v>
      </c>
      <c r="N69" s="138">
        <f>SUM(B69:M69)</f>
        <v>240</v>
      </c>
    </row>
    <row r="70" spans="1:14" ht="12.75">
      <c r="A70" s="139" t="s">
        <v>433</v>
      </c>
      <c r="B70" s="136">
        <v>0</v>
      </c>
      <c r="C70" s="135">
        <v>0</v>
      </c>
      <c r="D70" s="135">
        <v>0</v>
      </c>
      <c r="E70" s="135">
        <v>0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7">
        <v>0</v>
      </c>
      <c r="L70" s="137">
        <v>0</v>
      </c>
      <c r="M70" s="137">
        <v>54.15</v>
      </c>
      <c r="N70" s="138">
        <f>SUM(B70:M70)</f>
        <v>54.15</v>
      </c>
    </row>
    <row r="71" spans="1:14" ht="12.75">
      <c r="A71" s="139" t="s">
        <v>312</v>
      </c>
      <c r="B71" s="135">
        <v>1291.16</v>
      </c>
      <c r="C71" s="135">
        <v>0</v>
      </c>
      <c r="D71" s="135">
        <v>0</v>
      </c>
      <c r="E71" s="135">
        <v>863.94</v>
      </c>
      <c r="F71" s="136">
        <v>0</v>
      </c>
      <c r="G71" s="136">
        <v>828.25</v>
      </c>
      <c r="H71" s="136">
        <v>4357.72</v>
      </c>
      <c r="I71" s="136">
        <v>0</v>
      </c>
      <c r="J71" s="136">
        <v>1653.79</v>
      </c>
      <c r="K71" s="137">
        <v>0</v>
      </c>
      <c r="L71" s="137">
        <v>0</v>
      </c>
      <c r="M71" s="137">
        <v>0</v>
      </c>
      <c r="N71" s="138">
        <f t="shared" si="2"/>
        <v>8994.86</v>
      </c>
    </row>
    <row r="72" spans="1:14" ht="12.75">
      <c r="A72" s="139" t="s">
        <v>313</v>
      </c>
      <c r="B72" s="135">
        <v>6016.06</v>
      </c>
      <c r="C72" s="135">
        <v>13143.01</v>
      </c>
      <c r="D72" s="135">
        <v>6239.04</v>
      </c>
      <c r="E72" s="135">
        <v>7122.44</v>
      </c>
      <c r="F72" s="136">
        <v>6689.41</v>
      </c>
      <c r="G72" s="136">
        <v>6802.88</v>
      </c>
      <c r="H72" s="136">
        <f>4331.26+4879.47</f>
        <v>9210.73</v>
      </c>
      <c r="I72" s="136">
        <v>7099.85</v>
      </c>
      <c r="J72" s="136">
        <v>6101.74</v>
      </c>
      <c r="K72" s="137">
        <v>7258.62</v>
      </c>
      <c r="L72" s="137">
        <v>6912.27</v>
      </c>
      <c r="M72" s="137">
        <v>10621.49</v>
      </c>
      <c r="N72" s="138">
        <f t="shared" si="2"/>
        <v>93217.54</v>
      </c>
    </row>
    <row r="73" spans="1:14" ht="12.75">
      <c r="A73" s="139" t="s">
        <v>45</v>
      </c>
      <c r="B73" s="135">
        <v>31953.92</v>
      </c>
      <c r="C73" s="135">
        <v>25053.06</v>
      </c>
      <c r="D73" s="135">
        <v>25053.06</v>
      </c>
      <c r="E73" s="135">
        <v>24899.36</v>
      </c>
      <c r="F73" s="136">
        <v>24563.34</v>
      </c>
      <c r="G73" s="136">
        <v>24563.34</v>
      </c>
      <c r="H73" s="136">
        <v>23353.14</v>
      </c>
      <c r="I73" s="136">
        <v>23707.63</v>
      </c>
      <c r="J73" s="136">
        <v>22363.95</v>
      </c>
      <c r="K73" s="137">
        <v>22758.08</v>
      </c>
      <c r="L73" s="137">
        <v>57082.43</v>
      </c>
      <c r="M73" s="137">
        <v>54380.75</v>
      </c>
      <c r="N73" s="138">
        <f t="shared" si="2"/>
        <v>359732.06</v>
      </c>
    </row>
    <row r="74" spans="1:14" ht="12.75">
      <c r="A74" s="139" t="s">
        <v>317</v>
      </c>
      <c r="B74" s="135">
        <v>0</v>
      </c>
      <c r="C74" s="135">
        <v>0</v>
      </c>
      <c r="D74" s="135">
        <v>276</v>
      </c>
      <c r="E74" s="135">
        <v>0</v>
      </c>
      <c r="F74" s="136">
        <v>0</v>
      </c>
      <c r="G74" s="136">
        <v>0</v>
      </c>
      <c r="H74" s="136">
        <v>0</v>
      </c>
      <c r="I74" s="136">
        <v>0</v>
      </c>
      <c r="J74" s="136">
        <v>0</v>
      </c>
      <c r="K74" s="137">
        <v>221.4</v>
      </c>
      <c r="L74" s="137">
        <v>220.4</v>
      </c>
      <c r="M74" s="137">
        <v>311.8</v>
      </c>
      <c r="N74" s="138">
        <f t="shared" si="2"/>
        <v>1029.6</v>
      </c>
    </row>
    <row r="75" spans="1:14" ht="12.75">
      <c r="A75" s="139" t="s">
        <v>427</v>
      </c>
      <c r="B75" s="135">
        <v>0</v>
      </c>
      <c r="C75" s="135">
        <v>0</v>
      </c>
      <c r="D75" s="140">
        <v>0</v>
      </c>
      <c r="E75" s="135">
        <v>0</v>
      </c>
      <c r="F75" s="136">
        <v>0</v>
      </c>
      <c r="G75" s="136">
        <v>0</v>
      </c>
      <c r="H75" s="136">
        <v>0</v>
      </c>
      <c r="I75" s="136">
        <v>0</v>
      </c>
      <c r="J75" s="136">
        <v>0</v>
      </c>
      <c r="K75" s="137">
        <v>0</v>
      </c>
      <c r="L75" s="137">
        <v>0</v>
      </c>
      <c r="M75" s="137">
        <v>273.2</v>
      </c>
      <c r="N75" s="138">
        <f t="shared" si="2"/>
        <v>273.2</v>
      </c>
    </row>
    <row r="76" spans="1:14" ht="12.75">
      <c r="A76" s="139" t="s">
        <v>409</v>
      </c>
      <c r="B76" s="135">
        <v>0</v>
      </c>
      <c r="C76" s="135">
        <v>0</v>
      </c>
      <c r="D76" s="135">
        <v>0</v>
      </c>
      <c r="E76" s="135">
        <v>0</v>
      </c>
      <c r="F76" s="136">
        <v>0</v>
      </c>
      <c r="G76" s="136">
        <v>0</v>
      </c>
      <c r="H76" s="136">
        <v>85.06</v>
      </c>
      <c r="I76" s="136">
        <v>575.63</v>
      </c>
      <c r="J76" s="136">
        <v>0</v>
      </c>
      <c r="K76" s="137">
        <v>0</v>
      </c>
      <c r="L76" s="137">
        <v>0</v>
      </c>
      <c r="M76" s="137">
        <v>0</v>
      </c>
      <c r="N76" s="138">
        <f t="shared" si="2"/>
        <v>660.69</v>
      </c>
    </row>
    <row r="77" spans="1:14" ht="12.75">
      <c r="A77" s="139" t="s">
        <v>347</v>
      </c>
      <c r="B77" s="135">
        <v>0</v>
      </c>
      <c r="C77" s="135">
        <v>0</v>
      </c>
      <c r="D77" s="135">
        <v>0</v>
      </c>
      <c r="E77" s="135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7">
        <v>0</v>
      </c>
      <c r="L77" s="137">
        <v>0</v>
      </c>
      <c r="M77" s="137">
        <v>131597.62</v>
      </c>
      <c r="N77" s="138">
        <f t="shared" si="2"/>
        <v>131597.62</v>
      </c>
    </row>
    <row r="78" spans="1:14" ht="12.75">
      <c r="A78" s="139" t="s">
        <v>346</v>
      </c>
      <c r="B78" s="135">
        <v>0</v>
      </c>
      <c r="C78" s="135">
        <v>0</v>
      </c>
      <c r="D78" s="135">
        <v>0</v>
      </c>
      <c r="E78" s="135">
        <v>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7">
        <v>0</v>
      </c>
      <c r="L78" s="137">
        <v>0</v>
      </c>
      <c r="M78" s="137">
        <v>12623.52</v>
      </c>
      <c r="N78" s="138">
        <f t="shared" si="2"/>
        <v>12623.52</v>
      </c>
    </row>
    <row r="79" spans="1:14" ht="12.75">
      <c r="A79" s="139" t="s">
        <v>306</v>
      </c>
      <c r="B79" s="135">
        <v>3547.7</v>
      </c>
      <c r="C79" s="135">
        <v>0</v>
      </c>
      <c r="D79" s="135">
        <v>2023.47</v>
      </c>
      <c r="E79" s="135">
        <v>0</v>
      </c>
      <c r="F79" s="136">
        <v>1206.96</v>
      </c>
      <c r="G79" s="136">
        <v>1228.86</v>
      </c>
      <c r="H79" s="136">
        <v>1202.62</v>
      </c>
      <c r="I79" s="136">
        <v>2614.65</v>
      </c>
      <c r="J79" s="136">
        <v>1035.11</v>
      </c>
      <c r="K79" s="137">
        <v>1013.11</v>
      </c>
      <c r="L79" s="137">
        <v>11888.11</v>
      </c>
      <c r="M79" s="137">
        <v>3135.83</v>
      </c>
      <c r="N79" s="138">
        <f t="shared" si="2"/>
        <v>28896.420000000006</v>
      </c>
    </row>
    <row r="80" spans="1:14" ht="12.75">
      <c r="A80" s="139" t="s">
        <v>398</v>
      </c>
      <c r="B80" s="135">
        <v>0</v>
      </c>
      <c r="C80" s="135">
        <v>0</v>
      </c>
      <c r="D80" s="135">
        <v>0</v>
      </c>
      <c r="E80" s="135">
        <v>0</v>
      </c>
      <c r="F80" s="136">
        <v>580</v>
      </c>
      <c r="G80" s="136">
        <v>0</v>
      </c>
      <c r="H80" s="136">
        <v>0</v>
      </c>
      <c r="I80" s="136">
        <v>0</v>
      </c>
      <c r="J80" s="136">
        <v>0</v>
      </c>
      <c r="K80" s="137">
        <v>0</v>
      </c>
      <c r="L80" s="137">
        <v>0</v>
      </c>
      <c r="M80" s="137">
        <v>0</v>
      </c>
      <c r="N80" s="138">
        <f>SUM(B80:M80)</f>
        <v>580</v>
      </c>
    </row>
    <row r="81" spans="1:14" ht="12.75">
      <c r="A81" s="139" t="s">
        <v>83</v>
      </c>
      <c r="B81" s="135">
        <v>0</v>
      </c>
      <c r="C81" s="135">
        <v>0</v>
      </c>
      <c r="D81" s="135">
        <v>0</v>
      </c>
      <c r="E81" s="135">
        <v>0</v>
      </c>
      <c r="F81" s="136">
        <v>0</v>
      </c>
      <c r="G81" s="136">
        <v>0</v>
      </c>
      <c r="H81" s="136">
        <v>0</v>
      </c>
      <c r="I81" s="136">
        <v>0</v>
      </c>
      <c r="J81" s="136">
        <v>0</v>
      </c>
      <c r="K81" s="137">
        <v>100</v>
      </c>
      <c r="L81" s="137">
        <v>0</v>
      </c>
      <c r="M81" s="137">
        <v>0</v>
      </c>
      <c r="N81" s="138">
        <f>SUM(B81:M81)</f>
        <v>100</v>
      </c>
    </row>
    <row r="82" spans="1:14" ht="12.75">
      <c r="A82" s="139" t="s">
        <v>375</v>
      </c>
      <c r="B82" s="135">
        <v>250</v>
      </c>
      <c r="C82" s="135">
        <v>0</v>
      </c>
      <c r="D82" s="135">
        <v>0</v>
      </c>
      <c r="E82" s="135">
        <v>0</v>
      </c>
      <c r="F82" s="136">
        <v>0</v>
      </c>
      <c r="G82" s="136">
        <v>0</v>
      </c>
      <c r="H82" s="136">
        <v>0</v>
      </c>
      <c r="I82" s="136">
        <v>0</v>
      </c>
      <c r="J82" s="136">
        <v>0</v>
      </c>
      <c r="K82" s="137">
        <v>0</v>
      </c>
      <c r="L82" s="137">
        <v>0</v>
      </c>
      <c r="M82" s="137">
        <v>0</v>
      </c>
      <c r="N82" s="138">
        <f>SUM(B82:M82)</f>
        <v>250</v>
      </c>
    </row>
    <row r="83" spans="1:14" ht="12.75">
      <c r="A83" s="139" t="s">
        <v>422</v>
      </c>
      <c r="B83" s="135">
        <v>0</v>
      </c>
      <c r="C83" s="135">
        <v>25</v>
      </c>
      <c r="D83" s="135">
        <v>0</v>
      </c>
      <c r="E83" s="135">
        <v>0</v>
      </c>
      <c r="F83" s="136">
        <v>0</v>
      </c>
      <c r="G83" s="136">
        <v>0</v>
      </c>
      <c r="H83" s="136">
        <v>0</v>
      </c>
      <c r="I83" s="136">
        <v>0</v>
      </c>
      <c r="J83" s="136">
        <v>0</v>
      </c>
      <c r="K83" s="137">
        <v>0</v>
      </c>
      <c r="L83" s="137">
        <v>0</v>
      </c>
      <c r="M83" s="137">
        <v>0</v>
      </c>
      <c r="N83" s="138">
        <f>SUM(B83:M83)</f>
        <v>25</v>
      </c>
    </row>
    <row r="84" spans="1:14" ht="12.75">
      <c r="A84" s="139" t="s">
        <v>305</v>
      </c>
      <c r="B84" s="135">
        <v>0</v>
      </c>
      <c r="C84" s="135">
        <v>0</v>
      </c>
      <c r="D84" s="135">
        <v>0</v>
      </c>
      <c r="E84" s="135">
        <v>0</v>
      </c>
      <c r="F84" s="136">
        <v>0</v>
      </c>
      <c r="G84" s="136">
        <v>125</v>
      </c>
      <c r="H84" s="136">
        <v>0</v>
      </c>
      <c r="I84" s="136">
        <v>0</v>
      </c>
      <c r="J84" s="136">
        <v>0</v>
      </c>
      <c r="K84" s="137">
        <v>0</v>
      </c>
      <c r="L84" s="137">
        <v>0</v>
      </c>
      <c r="M84" s="137">
        <v>0</v>
      </c>
      <c r="N84" s="138">
        <f t="shared" si="2"/>
        <v>125</v>
      </c>
    </row>
    <row r="85" spans="1:14" ht="12.75">
      <c r="A85" s="139" t="s">
        <v>321</v>
      </c>
      <c r="B85" s="135">
        <v>0</v>
      </c>
      <c r="C85" s="135">
        <v>0</v>
      </c>
      <c r="D85" s="135">
        <v>0</v>
      </c>
      <c r="E85" s="135">
        <v>0</v>
      </c>
      <c r="F85" s="136">
        <v>255</v>
      </c>
      <c r="G85" s="136">
        <v>0</v>
      </c>
      <c r="H85" s="136">
        <v>0</v>
      </c>
      <c r="I85" s="136">
        <v>0</v>
      </c>
      <c r="J85" s="136">
        <v>0</v>
      </c>
      <c r="K85" s="137">
        <v>0</v>
      </c>
      <c r="L85" s="137">
        <v>0</v>
      </c>
      <c r="M85" s="137">
        <v>0</v>
      </c>
      <c r="N85" s="138">
        <f t="shared" si="2"/>
        <v>255</v>
      </c>
    </row>
    <row r="86" spans="1:14" ht="12.75">
      <c r="A86" s="139" t="s">
        <v>434</v>
      </c>
      <c r="B86" s="135">
        <v>0</v>
      </c>
      <c r="C86" s="135">
        <v>0</v>
      </c>
      <c r="D86" s="135">
        <v>0</v>
      </c>
      <c r="E86" s="135">
        <v>0</v>
      </c>
      <c r="F86" s="136">
        <v>0</v>
      </c>
      <c r="G86" s="136">
        <v>0</v>
      </c>
      <c r="H86" s="136">
        <v>0</v>
      </c>
      <c r="I86" s="136">
        <v>0</v>
      </c>
      <c r="J86" s="136">
        <v>0</v>
      </c>
      <c r="K86" s="137">
        <v>0</v>
      </c>
      <c r="L86" s="137">
        <v>0</v>
      </c>
      <c r="M86" s="137">
        <v>1100</v>
      </c>
      <c r="N86" s="138">
        <f>SUM(B86:M86)</f>
        <v>1100</v>
      </c>
    </row>
    <row r="87" spans="1:14" ht="12.75">
      <c r="A87" s="139" t="s">
        <v>315</v>
      </c>
      <c r="B87" s="135">
        <v>0</v>
      </c>
      <c r="C87" s="135">
        <v>0</v>
      </c>
      <c r="D87" s="135">
        <v>23.75</v>
      </c>
      <c r="E87" s="135">
        <v>0</v>
      </c>
      <c r="F87" s="136">
        <v>0</v>
      </c>
      <c r="G87" s="136">
        <v>0</v>
      </c>
      <c r="H87" s="136">
        <v>0</v>
      </c>
      <c r="I87" s="136">
        <v>0</v>
      </c>
      <c r="J87" s="136">
        <v>0</v>
      </c>
      <c r="K87" s="137">
        <v>0</v>
      </c>
      <c r="L87" s="137">
        <v>0</v>
      </c>
      <c r="M87" s="137">
        <v>0</v>
      </c>
      <c r="N87" s="138">
        <f t="shared" si="2"/>
        <v>23.75</v>
      </c>
    </row>
    <row r="88" spans="1:14" ht="12.75">
      <c r="A88" s="139" t="s">
        <v>410</v>
      </c>
      <c r="B88" s="135">
        <v>0</v>
      </c>
      <c r="C88" s="135">
        <v>0</v>
      </c>
      <c r="D88" s="135">
        <v>0</v>
      </c>
      <c r="E88" s="135">
        <v>0</v>
      </c>
      <c r="F88" s="136">
        <v>0</v>
      </c>
      <c r="G88" s="136">
        <v>0</v>
      </c>
      <c r="H88" s="136">
        <v>0</v>
      </c>
      <c r="I88" s="136">
        <v>0</v>
      </c>
      <c r="J88" s="136">
        <v>750</v>
      </c>
      <c r="K88" s="137">
        <v>0</v>
      </c>
      <c r="L88" s="137">
        <v>0</v>
      </c>
      <c r="M88" s="137">
        <v>0</v>
      </c>
      <c r="N88" s="138">
        <f t="shared" si="2"/>
        <v>750</v>
      </c>
    </row>
    <row r="89" spans="1:14" ht="12.75">
      <c r="A89" s="139" t="s">
        <v>140</v>
      </c>
      <c r="B89" s="135">
        <v>372</v>
      </c>
      <c r="C89" s="135">
        <v>0</v>
      </c>
      <c r="D89" s="135">
        <v>0</v>
      </c>
      <c r="E89" s="135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7">
        <v>0</v>
      </c>
      <c r="L89" s="137">
        <v>0</v>
      </c>
      <c r="M89" s="137">
        <v>0</v>
      </c>
      <c r="N89" s="138">
        <f t="shared" si="2"/>
        <v>372</v>
      </c>
    </row>
    <row r="90" spans="1:14" ht="12.75">
      <c r="A90" s="139" t="s">
        <v>401</v>
      </c>
      <c r="B90" s="135">
        <v>0</v>
      </c>
      <c r="C90" s="135">
        <v>0</v>
      </c>
      <c r="D90" s="135">
        <v>0</v>
      </c>
      <c r="E90" s="135">
        <v>0</v>
      </c>
      <c r="F90" s="136">
        <v>0</v>
      </c>
      <c r="G90" s="136">
        <v>1237</v>
      </c>
      <c r="H90" s="136">
        <v>0</v>
      </c>
      <c r="I90" s="136">
        <v>0</v>
      </c>
      <c r="J90" s="136">
        <v>0</v>
      </c>
      <c r="K90" s="137">
        <v>0</v>
      </c>
      <c r="L90" s="137">
        <v>0</v>
      </c>
      <c r="M90" s="137">
        <v>1760</v>
      </c>
      <c r="N90" s="138">
        <f>SUM(B90:M90)</f>
        <v>2997</v>
      </c>
    </row>
    <row r="91" spans="1:14" ht="12.75">
      <c r="A91" s="139" t="s">
        <v>65</v>
      </c>
      <c r="B91" s="135">
        <v>0</v>
      </c>
      <c r="C91" s="135">
        <v>1438.1</v>
      </c>
      <c r="D91" s="135">
        <v>719.05</v>
      </c>
      <c r="E91" s="135">
        <v>719.05</v>
      </c>
      <c r="F91" s="136">
        <v>719.05</v>
      </c>
      <c r="G91" s="136">
        <v>719.05</v>
      </c>
      <c r="H91" s="136">
        <v>719.05</v>
      </c>
      <c r="I91" s="136">
        <v>719.05</v>
      </c>
      <c r="J91" s="136">
        <v>719.05</v>
      </c>
      <c r="K91" s="137">
        <v>719.05</v>
      </c>
      <c r="L91" s="137">
        <v>719.05</v>
      </c>
      <c r="M91" s="137">
        <v>719.05</v>
      </c>
      <c r="N91" s="138">
        <f t="shared" si="2"/>
        <v>8628.6</v>
      </c>
    </row>
    <row r="92" spans="1:14" ht="12.75">
      <c r="A92" s="139" t="s">
        <v>384</v>
      </c>
      <c r="B92" s="135">
        <v>0</v>
      </c>
      <c r="C92" s="135">
        <v>145</v>
      </c>
      <c r="D92" s="135">
        <v>45</v>
      </c>
      <c r="E92" s="135">
        <v>639</v>
      </c>
      <c r="F92" s="136">
        <v>45</v>
      </c>
      <c r="G92" s="136">
        <v>45</v>
      </c>
      <c r="H92" s="136">
        <v>45</v>
      </c>
      <c r="I92" s="136">
        <v>45</v>
      </c>
      <c r="J92" s="136">
        <v>45</v>
      </c>
      <c r="K92" s="137">
        <v>45</v>
      </c>
      <c r="L92" s="137">
        <v>65</v>
      </c>
      <c r="M92" s="137">
        <v>45</v>
      </c>
      <c r="N92" s="138">
        <f>SUM(B92:M92)</f>
        <v>1209</v>
      </c>
    </row>
    <row r="93" spans="1:14" ht="12.75">
      <c r="A93" s="139" t="s">
        <v>66</v>
      </c>
      <c r="B93" s="135">
        <v>146.42</v>
      </c>
      <c r="C93" s="135">
        <v>881.46</v>
      </c>
      <c r="D93" s="135">
        <v>654.67</v>
      </c>
      <c r="E93" s="135">
        <v>1022.19</v>
      </c>
      <c r="F93" s="136">
        <v>229.77</v>
      </c>
      <c r="G93" s="136">
        <v>821.96</v>
      </c>
      <c r="H93" s="136">
        <v>867.73</v>
      </c>
      <c r="I93" s="136">
        <v>911.11</v>
      </c>
      <c r="J93" s="136">
        <v>1078.65</v>
      </c>
      <c r="K93" s="137">
        <v>1309.71</v>
      </c>
      <c r="L93" s="137">
        <v>1215.53</v>
      </c>
      <c r="M93" s="137">
        <v>892.97</v>
      </c>
      <c r="N93" s="138">
        <f t="shared" si="2"/>
        <v>10032.17</v>
      </c>
    </row>
    <row r="94" spans="1:14" ht="12.75">
      <c r="A94" s="139" t="s">
        <v>423</v>
      </c>
      <c r="B94" s="135">
        <v>0</v>
      </c>
      <c r="C94" s="135">
        <v>0</v>
      </c>
      <c r="D94" s="135">
        <v>0</v>
      </c>
      <c r="E94" s="135">
        <v>0</v>
      </c>
      <c r="F94" s="136">
        <v>0</v>
      </c>
      <c r="G94" s="136">
        <v>128.45</v>
      </c>
      <c r="H94" s="136">
        <v>0</v>
      </c>
      <c r="I94" s="136">
        <v>0</v>
      </c>
      <c r="J94" s="136">
        <v>0</v>
      </c>
      <c r="K94" s="137">
        <v>0</v>
      </c>
      <c r="L94" s="137">
        <v>0</v>
      </c>
      <c r="M94" s="137">
        <v>0</v>
      </c>
      <c r="N94" s="138">
        <f>SUM(B94:M94)</f>
        <v>128.45</v>
      </c>
    </row>
    <row r="95" spans="1:14" ht="12.75">
      <c r="A95" s="139" t="s">
        <v>396</v>
      </c>
      <c r="B95" s="135">
        <v>0</v>
      </c>
      <c r="C95" s="135">
        <v>0</v>
      </c>
      <c r="D95" s="135">
        <v>0</v>
      </c>
      <c r="E95" s="135">
        <v>0</v>
      </c>
      <c r="F95" s="136">
        <v>420</v>
      </c>
      <c r="G95" s="136">
        <v>20</v>
      </c>
      <c r="H95" s="136">
        <v>0</v>
      </c>
      <c r="I95" s="136">
        <v>509.2</v>
      </c>
      <c r="J95" s="136">
        <v>26.8</v>
      </c>
      <c r="K95" s="137">
        <v>0</v>
      </c>
      <c r="L95" s="137">
        <v>0</v>
      </c>
      <c r="M95" s="137">
        <v>165</v>
      </c>
      <c r="N95" s="138">
        <f>SUM(B95:M95)</f>
        <v>1141</v>
      </c>
    </row>
    <row r="96" spans="1:14" ht="12.75">
      <c r="A96" s="139" t="s">
        <v>390</v>
      </c>
      <c r="B96" s="135">
        <v>375</v>
      </c>
      <c r="C96" s="135">
        <v>0</v>
      </c>
      <c r="D96" s="135">
        <v>840</v>
      </c>
      <c r="E96" s="135">
        <v>0</v>
      </c>
      <c r="F96" s="136">
        <v>0</v>
      </c>
      <c r="G96" s="136">
        <v>0</v>
      </c>
      <c r="H96" s="136">
        <v>0</v>
      </c>
      <c r="I96" s="136">
        <v>0</v>
      </c>
      <c r="J96" s="136">
        <v>0</v>
      </c>
      <c r="K96" s="137">
        <v>0</v>
      </c>
      <c r="L96" s="137">
        <v>0</v>
      </c>
      <c r="M96" s="137">
        <v>0</v>
      </c>
      <c r="N96" s="138">
        <f>SUM(B96:M96)</f>
        <v>1215</v>
      </c>
    </row>
    <row r="97" spans="1:14" ht="12.75">
      <c r="A97" s="139" t="s">
        <v>402</v>
      </c>
      <c r="B97" s="135">
        <v>0</v>
      </c>
      <c r="C97" s="135">
        <v>0</v>
      </c>
      <c r="D97" s="135">
        <v>0</v>
      </c>
      <c r="E97" s="135">
        <v>0</v>
      </c>
      <c r="F97" s="136">
        <v>0</v>
      </c>
      <c r="G97" s="136">
        <v>23.4</v>
      </c>
      <c r="H97" s="136">
        <v>0</v>
      </c>
      <c r="I97" s="136">
        <v>0</v>
      </c>
      <c r="J97" s="136">
        <v>0</v>
      </c>
      <c r="K97" s="137">
        <v>0</v>
      </c>
      <c r="L97" s="137">
        <v>0</v>
      </c>
      <c r="M97" s="137">
        <v>0</v>
      </c>
      <c r="N97" s="138">
        <f>SUM(B97:M97)</f>
        <v>23.4</v>
      </c>
    </row>
    <row r="98" spans="1:14" ht="12.75">
      <c r="A98" s="139" t="s">
        <v>314</v>
      </c>
      <c r="B98" s="135">
        <v>0</v>
      </c>
      <c r="C98" s="135">
        <v>970.2</v>
      </c>
      <c r="D98" s="135">
        <v>0</v>
      </c>
      <c r="E98" s="135">
        <v>0</v>
      </c>
      <c r="F98" s="136">
        <v>28</v>
      </c>
      <c r="G98" s="136">
        <v>0</v>
      </c>
      <c r="H98" s="136">
        <v>0</v>
      </c>
      <c r="I98" s="136">
        <v>47</v>
      </c>
      <c r="J98" s="136">
        <v>136</v>
      </c>
      <c r="K98" s="137">
        <v>0</v>
      </c>
      <c r="L98" s="137">
        <v>0</v>
      </c>
      <c r="M98" s="137">
        <v>331</v>
      </c>
      <c r="N98" s="138">
        <f t="shared" si="2"/>
        <v>1512.2</v>
      </c>
    </row>
    <row r="99" spans="1:14" ht="12.75">
      <c r="A99" s="141" t="s">
        <v>378</v>
      </c>
      <c r="B99" s="142">
        <v>59</v>
      </c>
      <c r="C99" s="142">
        <v>0</v>
      </c>
      <c r="D99" s="142">
        <v>0</v>
      </c>
      <c r="E99" s="142">
        <v>0</v>
      </c>
      <c r="F99" s="143">
        <v>0</v>
      </c>
      <c r="G99" s="143">
        <v>0</v>
      </c>
      <c r="H99" s="143">
        <v>0</v>
      </c>
      <c r="I99" s="143">
        <v>0</v>
      </c>
      <c r="J99" s="143">
        <v>0</v>
      </c>
      <c r="K99" s="144">
        <v>0</v>
      </c>
      <c r="L99" s="144">
        <v>0</v>
      </c>
      <c r="M99" s="144">
        <v>0</v>
      </c>
      <c r="N99" s="145">
        <f>SUM(B99:M99)</f>
        <v>59</v>
      </c>
    </row>
    <row r="100" spans="1:14" ht="12.75">
      <c r="A100" s="141" t="s">
        <v>380</v>
      </c>
      <c r="B100" s="142">
        <v>60</v>
      </c>
      <c r="C100" s="142">
        <v>0</v>
      </c>
      <c r="D100" s="142">
        <v>0</v>
      </c>
      <c r="E100" s="142">
        <v>0</v>
      </c>
      <c r="F100" s="143">
        <v>0</v>
      </c>
      <c r="G100" s="143">
        <v>0</v>
      </c>
      <c r="H100" s="143">
        <v>0</v>
      </c>
      <c r="I100" s="143">
        <v>0</v>
      </c>
      <c r="J100" s="143">
        <v>0</v>
      </c>
      <c r="K100" s="144">
        <v>0</v>
      </c>
      <c r="L100" s="144">
        <v>0</v>
      </c>
      <c r="M100" s="144">
        <v>0</v>
      </c>
      <c r="N100" s="145">
        <f>SUM(B100:M100)</f>
        <v>60</v>
      </c>
    </row>
    <row r="101" spans="1:14" ht="12.75">
      <c r="A101" s="141" t="s">
        <v>392</v>
      </c>
      <c r="B101" s="142">
        <v>0</v>
      </c>
      <c r="C101" s="142">
        <v>0</v>
      </c>
      <c r="D101" s="142">
        <v>0</v>
      </c>
      <c r="E101" s="142">
        <v>53</v>
      </c>
      <c r="F101" s="143">
        <v>0</v>
      </c>
      <c r="G101" s="143">
        <v>0</v>
      </c>
      <c r="H101" s="143">
        <v>0</v>
      </c>
      <c r="I101" s="143">
        <v>0</v>
      </c>
      <c r="J101" s="143">
        <v>0</v>
      </c>
      <c r="K101" s="144">
        <v>0</v>
      </c>
      <c r="L101" s="144">
        <v>0</v>
      </c>
      <c r="M101" s="144">
        <v>0</v>
      </c>
      <c r="N101" s="145">
        <f>SUM(B101:M101)</f>
        <v>53</v>
      </c>
    </row>
    <row r="102" spans="1:14" ht="12.75">
      <c r="A102" s="141" t="s">
        <v>382</v>
      </c>
      <c r="B102" s="142">
        <v>0</v>
      </c>
      <c r="C102" s="142">
        <v>280</v>
      </c>
      <c r="D102" s="142">
        <v>0</v>
      </c>
      <c r="E102" s="142">
        <v>0</v>
      </c>
      <c r="F102" s="143">
        <v>0</v>
      </c>
      <c r="G102" s="143">
        <v>0</v>
      </c>
      <c r="H102" s="143">
        <v>0</v>
      </c>
      <c r="I102" s="143">
        <v>0</v>
      </c>
      <c r="J102" s="143">
        <v>0</v>
      </c>
      <c r="K102" s="144">
        <v>0</v>
      </c>
      <c r="L102" s="144">
        <v>0</v>
      </c>
      <c r="M102" s="144">
        <v>0</v>
      </c>
      <c r="N102" s="145">
        <f>SUM(B102:M102)</f>
        <v>280</v>
      </c>
    </row>
    <row r="103" spans="1:14" ht="13.5" thickBot="1">
      <c r="A103" s="146" t="s">
        <v>40</v>
      </c>
      <c r="B103" s="147">
        <v>600</v>
      </c>
      <c r="C103" s="147">
        <v>600</v>
      </c>
      <c r="D103" s="147">
        <v>0</v>
      </c>
      <c r="E103" s="147">
        <v>0</v>
      </c>
      <c r="F103" s="148">
        <v>0</v>
      </c>
      <c r="G103" s="148">
        <v>0</v>
      </c>
      <c r="H103" s="148">
        <v>3219.78</v>
      </c>
      <c r="I103" s="148">
        <v>0</v>
      </c>
      <c r="J103" s="148">
        <v>0</v>
      </c>
      <c r="K103" s="149">
        <v>0</v>
      </c>
      <c r="L103" s="149">
        <v>0</v>
      </c>
      <c r="M103" s="149">
        <v>0</v>
      </c>
      <c r="N103" s="150">
        <f t="shared" si="2"/>
        <v>4419.780000000001</v>
      </c>
    </row>
    <row r="104" spans="1:14" ht="5.25" customHeight="1" thickBot="1" thickTop="1">
      <c r="A104" s="151"/>
      <c r="B104" s="152"/>
      <c r="C104" s="152"/>
      <c r="D104" s="152"/>
      <c r="E104" s="152"/>
      <c r="F104" s="152"/>
      <c r="G104" s="152"/>
      <c r="H104" s="152"/>
      <c r="I104" s="152"/>
      <c r="J104" s="152"/>
      <c r="K104" s="153"/>
      <c r="L104" s="153"/>
      <c r="M104" s="153"/>
      <c r="N104" s="154"/>
    </row>
    <row r="105" spans="1:14" ht="19.5" thickTop="1">
      <c r="A105" s="155" t="s">
        <v>411</v>
      </c>
      <c r="B105" s="156">
        <f aca="true" t="shared" si="3" ref="B105:K105">SUM(B4:B6)</f>
        <v>73777.49</v>
      </c>
      <c r="C105" s="156">
        <f t="shared" si="3"/>
        <v>73931.9</v>
      </c>
      <c r="D105" s="156">
        <f t="shared" si="3"/>
        <v>74111.46</v>
      </c>
      <c r="E105" s="156">
        <f t="shared" si="3"/>
        <v>74460.69</v>
      </c>
      <c r="F105" s="156">
        <f t="shared" si="3"/>
        <v>74597.51</v>
      </c>
      <c r="G105" s="156">
        <f t="shared" si="3"/>
        <v>74504.68</v>
      </c>
      <c r="H105" s="156">
        <f t="shared" si="3"/>
        <v>74903.89</v>
      </c>
      <c r="I105" s="156">
        <f t="shared" si="3"/>
        <v>74912.59</v>
      </c>
      <c r="J105" s="156">
        <f t="shared" si="3"/>
        <v>75699.74</v>
      </c>
      <c r="K105" s="60">
        <f t="shared" si="3"/>
        <v>76371.01</v>
      </c>
      <c r="L105" s="157">
        <f>SUM(L4:L6)</f>
        <v>76602.56</v>
      </c>
      <c r="M105" s="158">
        <f>SUM(M4:M6)</f>
        <v>73750</v>
      </c>
      <c r="N105" s="159">
        <f>SUM(N4:N6)</f>
        <v>897623.52</v>
      </c>
    </row>
    <row r="106" spans="1:14" ht="19.5" thickBot="1">
      <c r="A106" s="160" t="s">
        <v>412</v>
      </c>
      <c r="B106" s="161">
        <f aca="true" t="shared" si="4" ref="B106:N106">SUM(B7:B103)</f>
        <v>54534.66999999999</v>
      </c>
      <c r="C106" s="161">
        <f t="shared" si="4"/>
        <v>55436.979999999996</v>
      </c>
      <c r="D106" s="161">
        <f t="shared" si="4"/>
        <v>50199.700000000004</v>
      </c>
      <c r="E106" s="161">
        <f t="shared" si="4"/>
        <v>47304.43000000001</v>
      </c>
      <c r="F106" s="161">
        <f t="shared" si="4"/>
        <v>56603.619999999995</v>
      </c>
      <c r="G106" s="161">
        <f t="shared" si="4"/>
        <v>48770.36</v>
      </c>
      <c r="H106" s="161">
        <f>SUM(H7:H103)</f>
        <v>52597.55</v>
      </c>
      <c r="I106" s="161">
        <f t="shared" si="4"/>
        <v>61186.55</v>
      </c>
      <c r="J106" s="161">
        <f t="shared" si="4"/>
        <v>54894.290000000015</v>
      </c>
      <c r="K106" s="68">
        <f t="shared" si="4"/>
        <v>52920.04000000001</v>
      </c>
      <c r="L106" s="69">
        <f t="shared" si="4"/>
        <v>108850.87</v>
      </c>
      <c r="M106" s="69">
        <f t="shared" si="4"/>
        <v>254324.45999999996</v>
      </c>
      <c r="N106" s="162">
        <f t="shared" si="4"/>
        <v>897623.5199999998</v>
      </c>
    </row>
    <row r="107" spans="1:14" ht="7.5" customHeight="1" thickBot="1" thickTop="1">
      <c r="A107" s="163"/>
      <c r="B107" s="164"/>
      <c r="C107" s="164"/>
      <c r="D107" s="164"/>
      <c r="E107" s="164"/>
      <c r="F107" s="164"/>
      <c r="G107" s="164"/>
      <c r="H107" s="164"/>
      <c r="I107" s="164"/>
      <c r="J107" s="164"/>
      <c r="K107" s="165"/>
      <c r="L107" s="165"/>
      <c r="M107" s="165"/>
      <c r="N107" s="166"/>
    </row>
    <row r="108" spans="1:14" ht="19.5" thickBot="1">
      <c r="A108" s="167" t="s">
        <v>413</v>
      </c>
      <c r="B108" s="168">
        <f>SUM(B4:B6)-SUM(B7:B103)</f>
        <v>19242.820000000014</v>
      </c>
      <c r="C108" s="168">
        <f aca="true" t="shared" si="5" ref="C108:M108">SUM(C4:C6)-SUM(C7:C103)+B108</f>
        <v>37737.74000000001</v>
      </c>
      <c r="D108" s="168">
        <f t="shared" si="5"/>
        <v>61649.500000000015</v>
      </c>
      <c r="E108" s="168">
        <f t="shared" si="5"/>
        <v>88805.76000000001</v>
      </c>
      <c r="F108" s="168">
        <f t="shared" si="5"/>
        <v>106799.65000000001</v>
      </c>
      <c r="G108" s="168">
        <f t="shared" si="5"/>
        <v>132533.97</v>
      </c>
      <c r="H108" s="168">
        <f t="shared" si="5"/>
        <v>154840.31</v>
      </c>
      <c r="I108" s="168">
        <f t="shared" si="5"/>
        <v>168566.34999999998</v>
      </c>
      <c r="J108" s="168">
        <f t="shared" si="5"/>
        <v>189371.79999999996</v>
      </c>
      <c r="K108" s="169">
        <f t="shared" si="5"/>
        <v>212822.76999999996</v>
      </c>
      <c r="L108" s="169">
        <f t="shared" si="5"/>
        <v>180574.45999999996</v>
      </c>
      <c r="M108" s="169">
        <f t="shared" si="5"/>
        <v>0</v>
      </c>
      <c r="N108" s="170">
        <f>SUM(N4:N6)-SUM(N7:N103)</f>
        <v>0</v>
      </c>
    </row>
    <row r="111" ht="60.75" customHeight="1"/>
    <row r="112" spans="1:14" ht="20.25">
      <c r="A112" s="313" t="s">
        <v>383</v>
      </c>
      <c r="B112" s="313"/>
      <c r="C112" s="313"/>
      <c r="D112" s="313"/>
      <c r="E112" s="313"/>
      <c r="F112" s="313"/>
      <c r="G112" s="313"/>
      <c r="H112" s="313"/>
      <c r="I112" s="313"/>
      <c r="J112" s="313"/>
      <c r="K112" s="313"/>
      <c r="L112" s="313"/>
      <c r="M112" s="313"/>
      <c r="N112" s="313"/>
    </row>
    <row r="113" spans="1:14" ht="13.5" thickBot="1">
      <c r="A113" s="311"/>
      <c r="B113" s="330"/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11"/>
    </row>
    <row r="114" spans="1:14" ht="17.25" thickBot="1" thickTop="1">
      <c r="A114" s="7" t="s">
        <v>81</v>
      </c>
      <c r="B114" s="329"/>
      <c r="C114" s="309"/>
      <c r="D114" s="309"/>
      <c r="E114" s="309"/>
      <c r="F114" s="309"/>
      <c r="G114" s="309"/>
      <c r="H114" s="309"/>
      <c r="I114" s="309"/>
      <c r="J114" s="309"/>
      <c r="K114" s="309"/>
      <c r="L114" s="309"/>
      <c r="M114" s="310"/>
      <c r="N114" s="7" t="s">
        <v>61</v>
      </c>
    </row>
    <row r="115" spans="1:14" ht="13.5" thickTop="1">
      <c r="A115" s="15" t="s">
        <v>351</v>
      </c>
      <c r="B115" s="45">
        <v>0</v>
      </c>
      <c r="C115" s="10">
        <v>0</v>
      </c>
      <c r="D115" s="10">
        <v>0</v>
      </c>
      <c r="E115" s="1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1">
        <v>0</v>
      </c>
      <c r="L115" s="31">
        <v>0</v>
      </c>
      <c r="M115" s="46">
        <v>0</v>
      </c>
      <c r="N115" s="18">
        <v>0</v>
      </c>
    </row>
    <row r="116" spans="1:14" ht="12.75">
      <c r="A116" s="16" t="s">
        <v>385</v>
      </c>
      <c r="B116" s="45">
        <v>27.49</v>
      </c>
      <c r="C116" s="10">
        <v>181.9</v>
      </c>
      <c r="D116" s="10">
        <v>361.46</v>
      </c>
      <c r="E116" s="10">
        <v>710.69</v>
      </c>
      <c r="F116" s="30">
        <v>847.51</v>
      </c>
      <c r="G116" s="30">
        <v>754.68</v>
      </c>
      <c r="H116" s="30">
        <v>1153.89</v>
      </c>
      <c r="I116" s="30">
        <v>1162.59</v>
      </c>
      <c r="J116" s="30">
        <v>1949.74</v>
      </c>
      <c r="K116" s="31">
        <v>2621.01</v>
      </c>
      <c r="L116" s="31">
        <v>2852.56</v>
      </c>
      <c r="M116" s="46">
        <v>0</v>
      </c>
      <c r="N116" s="19">
        <f>SUM(B116:M116)</f>
        <v>12623.519999999999</v>
      </c>
    </row>
    <row r="117" spans="1:14" ht="13.5" thickBot="1">
      <c r="A117" s="16" t="s">
        <v>74</v>
      </c>
      <c r="B117" s="45">
        <v>73750</v>
      </c>
      <c r="C117" s="10">
        <v>73750</v>
      </c>
      <c r="D117" s="10">
        <v>73750</v>
      </c>
      <c r="E117" s="10">
        <v>73750</v>
      </c>
      <c r="F117" s="30">
        <v>73750</v>
      </c>
      <c r="G117" s="30">
        <v>73750</v>
      </c>
      <c r="H117" s="30">
        <v>73750</v>
      </c>
      <c r="I117" s="30">
        <v>73750</v>
      </c>
      <c r="J117" s="30">
        <v>73750</v>
      </c>
      <c r="K117" s="31">
        <v>73750</v>
      </c>
      <c r="L117" s="31">
        <v>73750</v>
      </c>
      <c r="M117" s="46">
        <v>73750</v>
      </c>
      <c r="N117" s="20">
        <f>SUM(B117:M117)</f>
        <v>885000</v>
      </c>
    </row>
    <row r="118" spans="1:14" ht="15.75" thickBot="1">
      <c r="A118" s="32" t="s">
        <v>436</v>
      </c>
      <c r="B118" s="43"/>
      <c r="C118" s="10"/>
      <c r="D118" s="10"/>
      <c r="E118" s="10"/>
      <c r="F118" s="30"/>
      <c r="G118" s="30"/>
      <c r="H118" s="30"/>
      <c r="I118" s="30"/>
      <c r="J118" s="30"/>
      <c r="K118" s="31"/>
      <c r="L118" s="31"/>
      <c r="M118" s="47"/>
      <c r="N118" s="35">
        <f>SUM(N116:N117)</f>
        <v>897623.52</v>
      </c>
    </row>
    <row r="119" spans="1:14" ht="12.75">
      <c r="A119" s="6" t="s">
        <v>376</v>
      </c>
      <c r="B119" s="48">
        <v>900</v>
      </c>
      <c r="C119" s="10">
        <v>0</v>
      </c>
      <c r="D119" s="10">
        <v>0</v>
      </c>
      <c r="E119" s="1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1">
        <v>0</v>
      </c>
      <c r="L119" s="31">
        <v>0</v>
      </c>
      <c r="M119" s="46">
        <v>0</v>
      </c>
      <c r="N119" s="34">
        <f aca="true" t="shared" si="6" ref="N119:N150">SUM(B119:M119)</f>
        <v>900</v>
      </c>
    </row>
    <row r="120" spans="1:14" ht="12.75">
      <c r="A120" s="6" t="s">
        <v>417</v>
      </c>
      <c r="B120" s="48">
        <v>221.59</v>
      </c>
      <c r="C120" s="10">
        <v>73.25</v>
      </c>
      <c r="D120" s="10">
        <v>80.71</v>
      </c>
      <c r="E120" s="10">
        <v>159.12</v>
      </c>
      <c r="F120" s="30">
        <v>264.28</v>
      </c>
      <c r="G120" s="30">
        <v>550.29</v>
      </c>
      <c r="H120" s="30">
        <f>99.18+78.67</f>
        <v>177.85000000000002</v>
      </c>
      <c r="I120" s="30">
        <v>309.28</v>
      </c>
      <c r="J120" s="30">
        <v>463.4</v>
      </c>
      <c r="K120" s="31">
        <v>153.81</v>
      </c>
      <c r="L120" s="31">
        <v>175.08</v>
      </c>
      <c r="M120" s="46">
        <v>1347.89</v>
      </c>
      <c r="N120" s="19">
        <f t="shared" si="6"/>
        <v>3976.55</v>
      </c>
    </row>
    <row r="121" spans="1:14" ht="12.75">
      <c r="A121" s="6" t="s">
        <v>397</v>
      </c>
      <c r="B121" s="48">
        <v>0</v>
      </c>
      <c r="C121" s="10">
        <v>0</v>
      </c>
      <c r="D121" s="10">
        <v>0</v>
      </c>
      <c r="E121" s="10">
        <v>0</v>
      </c>
      <c r="F121" s="30">
        <v>8351</v>
      </c>
      <c r="G121" s="30">
        <v>0</v>
      </c>
      <c r="H121" s="30">
        <v>160</v>
      </c>
      <c r="I121" s="30">
        <v>80</v>
      </c>
      <c r="J121" s="30">
        <v>80</v>
      </c>
      <c r="K121" s="31">
        <v>80</v>
      </c>
      <c r="L121" s="31">
        <v>228</v>
      </c>
      <c r="M121" s="46">
        <v>80</v>
      </c>
      <c r="N121" s="19">
        <f t="shared" si="6"/>
        <v>9059</v>
      </c>
    </row>
    <row r="122" spans="1:14" ht="12.75">
      <c r="A122" s="6" t="s">
        <v>406</v>
      </c>
      <c r="B122" s="48">
        <v>0</v>
      </c>
      <c r="C122" s="10">
        <v>0</v>
      </c>
      <c r="D122" s="10">
        <v>0</v>
      </c>
      <c r="E122" s="10">
        <v>0</v>
      </c>
      <c r="F122" s="30">
        <v>0</v>
      </c>
      <c r="G122" s="30">
        <v>0</v>
      </c>
      <c r="H122" s="30">
        <v>0</v>
      </c>
      <c r="I122" s="30">
        <v>300</v>
      </c>
      <c r="J122" s="30">
        <v>0</v>
      </c>
      <c r="K122" s="31">
        <v>0</v>
      </c>
      <c r="L122" s="31">
        <v>0</v>
      </c>
      <c r="M122" s="46">
        <v>0</v>
      </c>
      <c r="N122" s="19">
        <f t="shared" si="6"/>
        <v>300</v>
      </c>
    </row>
    <row r="123" spans="1:14" ht="12.75">
      <c r="A123" s="6" t="s">
        <v>322</v>
      </c>
      <c r="B123" s="48">
        <v>0</v>
      </c>
      <c r="C123" s="10">
        <v>0</v>
      </c>
      <c r="D123" s="10">
        <v>0</v>
      </c>
      <c r="E123" s="1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1">
        <v>0</v>
      </c>
      <c r="L123" s="31">
        <v>46</v>
      </c>
      <c r="M123" s="46">
        <v>0</v>
      </c>
      <c r="N123" s="19">
        <f t="shared" si="6"/>
        <v>46</v>
      </c>
    </row>
    <row r="124" spans="1:14" ht="12.75">
      <c r="A124" s="6" t="s">
        <v>144</v>
      </c>
      <c r="B124" s="45">
        <v>0</v>
      </c>
      <c r="C124" s="10">
        <v>0</v>
      </c>
      <c r="D124" s="10">
        <v>0</v>
      </c>
      <c r="E124" s="1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1">
        <v>0</v>
      </c>
      <c r="L124" s="31">
        <v>0</v>
      </c>
      <c r="M124" s="46">
        <v>300</v>
      </c>
      <c r="N124" s="19">
        <f t="shared" si="6"/>
        <v>300</v>
      </c>
    </row>
    <row r="125" spans="1:14" ht="12.75">
      <c r="A125" s="6" t="s">
        <v>425</v>
      </c>
      <c r="B125" s="45">
        <v>2473.97</v>
      </c>
      <c r="C125" s="10">
        <v>2786.86</v>
      </c>
      <c r="D125" s="10">
        <v>2786.86</v>
      </c>
      <c r="E125" s="10">
        <v>2786.86</v>
      </c>
      <c r="F125" s="30">
        <v>3122.88</v>
      </c>
      <c r="G125" s="30">
        <v>3122.88</v>
      </c>
      <c r="H125" s="30">
        <v>0</v>
      </c>
      <c r="I125" s="30">
        <v>6591.5</v>
      </c>
      <c r="J125" s="30">
        <v>3591.24</v>
      </c>
      <c r="K125" s="31">
        <v>2805.66</v>
      </c>
      <c r="L125" s="31">
        <v>4162.93</v>
      </c>
      <c r="M125" s="46">
        <v>3392.66</v>
      </c>
      <c r="N125" s="19">
        <f t="shared" si="6"/>
        <v>37624.3</v>
      </c>
    </row>
    <row r="126" spans="1:14" ht="12.75">
      <c r="A126" s="6" t="s">
        <v>416</v>
      </c>
      <c r="B126" s="45">
        <v>0</v>
      </c>
      <c r="C126" s="10">
        <v>0</v>
      </c>
      <c r="D126" s="10">
        <v>0</v>
      </c>
      <c r="E126" s="10">
        <v>0</v>
      </c>
      <c r="F126" s="30">
        <v>116.48</v>
      </c>
      <c r="G126" s="30">
        <v>84.82</v>
      </c>
      <c r="H126" s="30">
        <v>115.54</v>
      </c>
      <c r="I126" s="30">
        <v>245.08</v>
      </c>
      <c r="J126" s="30">
        <v>0</v>
      </c>
      <c r="K126" s="31">
        <v>0</v>
      </c>
      <c r="L126" s="31">
        <v>0</v>
      </c>
      <c r="M126" s="46">
        <v>0</v>
      </c>
      <c r="N126" s="19">
        <f t="shared" si="6"/>
        <v>561.9200000000001</v>
      </c>
    </row>
    <row r="127" spans="1:14" ht="12.75">
      <c r="A127" s="6" t="s">
        <v>300</v>
      </c>
      <c r="B127" s="45">
        <v>149</v>
      </c>
      <c r="C127" s="10">
        <v>0</v>
      </c>
      <c r="D127" s="10">
        <v>0</v>
      </c>
      <c r="E127" s="1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1">
        <v>0</v>
      </c>
      <c r="L127" s="31">
        <v>0</v>
      </c>
      <c r="M127" s="46">
        <v>0</v>
      </c>
      <c r="N127" s="19">
        <f t="shared" si="6"/>
        <v>149</v>
      </c>
    </row>
    <row r="128" spans="1:14" ht="12.75">
      <c r="A128" s="6" t="s">
        <v>415</v>
      </c>
      <c r="B128" s="45">
        <v>0</v>
      </c>
      <c r="C128" s="10">
        <v>172.79</v>
      </c>
      <c r="D128" s="10">
        <v>0</v>
      </c>
      <c r="E128" s="10">
        <v>0</v>
      </c>
      <c r="F128" s="30">
        <v>0</v>
      </c>
      <c r="G128" s="30">
        <v>0</v>
      </c>
      <c r="H128" s="30">
        <v>18.2</v>
      </c>
      <c r="I128" s="30">
        <v>0</v>
      </c>
      <c r="J128" s="30">
        <v>0</v>
      </c>
      <c r="K128" s="31">
        <v>0</v>
      </c>
      <c r="L128" s="31">
        <v>26.89</v>
      </c>
      <c r="M128" s="46">
        <v>0</v>
      </c>
      <c r="N128" s="19">
        <f t="shared" si="6"/>
        <v>217.88</v>
      </c>
    </row>
    <row r="129" spans="1:14" ht="12.75">
      <c r="A129" s="6" t="s">
        <v>374</v>
      </c>
      <c r="B129" s="45">
        <v>49</v>
      </c>
      <c r="C129" s="10">
        <v>0</v>
      </c>
      <c r="D129" s="10">
        <v>0</v>
      </c>
      <c r="E129" s="10">
        <v>0</v>
      </c>
      <c r="F129" s="30">
        <v>45</v>
      </c>
      <c r="G129" s="30">
        <v>44</v>
      </c>
      <c r="H129" s="30">
        <v>0</v>
      </c>
      <c r="I129" s="30">
        <v>0</v>
      </c>
      <c r="J129" s="30">
        <v>0</v>
      </c>
      <c r="K129" s="31">
        <v>0</v>
      </c>
      <c r="L129" s="31">
        <v>0</v>
      </c>
      <c r="M129" s="46">
        <v>73</v>
      </c>
      <c r="N129" s="19">
        <f t="shared" si="6"/>
        <v>211</v>
      </c>
    </row>
    <row r="130" spans="1:14" ht="12.75">
      <c r="A130" s="6" t="s">
        <v>28</v>
      </c>
      <c r="B130" s="45">
        <v>147.13</v>
      </c>
      <c r="C130" s="10">
        <v>157.34</v>
      </c>
      <c r="D130" s="10">
        <v>174.79</v>
      </c>
      <c r="E130" s="10">
        <v>205.51</v>
      </c>
      <c r="F130" s="30">
        <v>245.3</v>
      </c>
      <c r="G130" s="30">
        <v>186.7</v>
      </c>
      <c r="H130" s="30">
        <v>169.16</v>
      </c>
      <c r="I130" s="30">
        <v>132.84</v>
      </c>
      <c r="J130" s="30">
        <v>222.43</v>
      </c>
      <c r="K130" s="31">
        <v>206.76</v>
      </c>
      <c r="L130" s="31">
        <v>266.61</v>
      </c>
      <c r="M130" s="46">
        <v>229.86</v>
      </c>
      <c r="N130" s="19">
        <f t="shared" si="6"/>
        <v>2344.4300000000003</v>
      </c>
    </row>
    <row r="131" spans="1:14" ht="12.75">
      <c r="A131" s="6" t="s">
        <v>302</v>
      </c>
      <c r="B131" s="45">
        <v>0</v>
      </c>
      <c r="C131" s="10">
        <v>0</v>
      </c>
      <c r="D131" s="10">
        <v>0</v>
      </c>
      <c r="E131" s="10">
        <v>150</v>
      </c>
      <c r="F131" s="30">
        <v>0</v>
      </c>
      <c r="G131" s="30">
        <v>0</v>
      </c>
      <c r="H131" s="30">
        <v>0</v>
      </c>
      <c r="I131" s="30">
        <v>540</v>
      </c>
      <c r="J131" s="30">
        <v>0</v>
      </c>
      <c r="K131" s="31">
        <v>200</v>
      </c>
      <c r="L131" s="31">
        <v>0</v>
      </c>
      <c r="M131" s="46">
        <v>400</v>
      </c>
      <c r="N131" s="19">
        <f t="shared" si="6"/>
        <v>1290</v>
      </c>
    </row>
    <row r="132" spans="1:14" ht="12.75">
      <c r="A132" s="6" t="s">
        <v>130</v>
      </c>
      <c r="B132" s="45">
        <v>0</v>
      </c>
      <c r="C132" s="10">
        <v>22</v>
      </c>
      <c r="D132" s="10">
        <v>0</v>
      </c>
      <c r="E132" s="10">
        <v>0</v>
      </c>
      <c r="F132" s="30">
        <v>0</v>
      </c>
      <c r="G132" s="30">
        <v>0</v>
      </c>
      <c r="H132" s="30">
        <v>56.2</v>
      </c>
      <c r="I132" s="30">
        <v>32</v>
      </c>
      <c r="J132" s="30">
        <v>0</v>
      </c>
      <c r="K132" s="31">
        <v>0</v>
      </c>
      <c r="L132" s="31">
        <v>0</v>
      </c>
      <c r="M132" s="46">
        <v>0</v>
      </c>
      <c r="N132" s="19">
        <f t="shared" si="6"/>
        <v>110.2</v>
      </c>
    </row>
    <row r="133" spans="1:14" ht="12.75">
      <c r="A133" s="6" t="s">
        <v>379</v>
      </c>
      <c r="B133" s="45">
        <v>180</v>
      </c>
      <c r="C133" s="10">
        <v>180</v>
      </c>
      <c r="D133" s="10">
        <v>180</v>
      </c>
      <c r="E133" s="10">
        <v>180</v>
      </c>
      <c r="F133" s="30">
        <v>180</v>
      </c>
      <c r="G133" s="30">
        <v>180</v>
      </c>
      <c r="H133" s="30">
        <v>180</v>
      </c>
      <c r="I133" s="30">
        <v>180</v>
      </c>
      <c r="J133" s="30">
        <v>180</v>
      </c>
      <c r="K133" s="31">
        <v>180</v>
      </c>
      <c r="L133" s="31">
        <v>180</v>
      </c>
      <c r="M133" s="46">
        <v>360</v>
      </c>
      <c r="N133" s="19">
        <f t="shared" si="6"/>
        <v>2340</v>
      </c>
    </row>
    <row r="134" spans="1:14" ht="12.75">
      <c r="A134" s="6" t="s">
        <v>70</v>
      </c>
      <c r="B134" s="45">
        <v>0</v>
      </c>
      <c r="C134" s="10">
        <v>324.91</v>
      </c>
      <c r="D134" s="10">
        <v>0</v>
      </c>
      <c r="E134" s="10">
        <v>0</v>
      </c>
      <c r="F134" s="30">
        <v>0</v>
      </c>
      <c r="G134" s="30">
        <v>340.39</v>
      </c>
      <c r="H134" s="30">
        <v>0</v>
      </c>
      <c r="I134" s="30">
        <v>229.43</v>
      </c>
      <c r="J134" s="30">
        <v>0</v>
      </c>
      <c r="K134" s="31">
        <v>0</v>
      </c>
      <c r="L134" s="31">
        <v>386.56</v>
      </c>
      <c r="M134" s="46">
        <v>477.3</v>
      </c>
      <c r="N134" s="19">
        <f t="shared" si="6"/>
        <v>1758.59</v>
      </c>
    </row>
    <row r="135" spans="1:14" ht="12.75">
      <c r="A135" s="6" t="s">
        <v>393</v>
      </c>
      <c r="B135" s="45">
        <v>0</v>
      </c>
      <c r="C135" s="10">
        <v>0</v>
      </c>
      <c r="D135" s="10">
        <v>0</v>
      </c>
      <c r="E135" s="10">
        <v>255.9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1">
        <v>0</v>
      </c>
      <c r="L135" s="31">
        <v>0</v>
      </c>
      <c r="M135" s="46">
        <v>0</v>
      </c>
      <c r="N135" s="19">
        <f t="shared" si="6"/>
        <v>255.9</v>
      </c>
    </row>
    <row r="136" spans="1:14" ht="12.75">
      <c r="A136" s="6" t="s">
        <v>339</v>
      </c>
      <c r="B136" s="45">
        <v>0</v>
      </c>
      <c r="C136" s="10">
        <v>1200</v>
      </c>
      <c r="D136" s="10">
        <v>0</v>
      </c>
      <c r="E136" s="1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1">
        <v>0</v>
      </c>
      <c r="L136" s="31">
        <v>0</v>
      </c>
      <c r="M136" s="46">
        <v>0</v>
      </c>
      <c r="N136" s="19">
        <f t="shared" si="6"/>
        <v>1200</v>
      </c>
    </row>
    <row r="137" spans="1:14" ht="12.75">
      <c r="A137" s="6" t="s">
        <v>389</v>
      </c>
      <c r="B137" s="45">
        <v>0</v>
      </c>
      <c r="C137" s="10">
        <v>0</v>
      </c>
      <c r="D137" s="10">
        <v>2390</v>
      </c>
      <c r="E137" s="1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1">
        <v>0</v>
      </c>
      <c r="L137" s="31">
        <v>0</v>
      </c>
      <c r="M137" s="46">
        <v>0</v>
      </c>
      <c r="N137" s="19">
        <f t="shared" si="6"/>
        <v>2390</v>
      </c>
    </row>
    <row r="138" spans="1:14" ht="12.75">
      <c r="A138" s="6" t="s">
        <v>386</v>
      </c>
      <c r="B138" s="45">
        <v>0</v>
      </c>
      <c r="C138" s="10">
        <v>43.99</v>
      </c>
      <c r="D138" s="10">
        <v>0</v>
      </c>
      <c r="E138" s="10">
        <v>0</v>
      </c>
      <c r="F138" s="30">
        <v>65.99</v>
      </c>
      <c r="G138" s="30">
        <v>0</v>
      </c>
      <c r="H138" s="30">
        <v>0</v>
      </c>
      <c r="I138" s="30">
        <v>0</v>
      </c>
      <c r="J138" s="30">
        <v>0</v>
      </c>
      <c r="K138" s="31">
        <v>0</v>
      </c>
      <c r="L138" s="31">
        <v>0</v>
      </c>
      <c r="M138" s="46">
        <v>0</v>
      </c>
      <c r="N138" s="19">
        <f t="shared" si="6"/>
        <v>109.97999999999999</v>
      </c>
    </row>
    <row r="139" spans="1:14" ht="12.75">
      <c r="A139" s="6" t="s">
        <v>404</v>
      </c>
      <c r="B139" s="45">
        <v>86.4</v>
      </c>
      <c r="C139" s="10">
        <v>0</v>
      </c>
      <c r="D139" s="10">
        <v>86.4</v>
      </c>
      <c r="E139" s="10">
        <v>115.2</v>
      </c>
      <c r="F139" s="30">
        <v>136.8</v>
      </c>
      <c r="G139" s="30">
        <v>108</v>
      </c>
      <c r="H139" s="30">
        <v>72</v>
      </c>
      <c r="I139" s="30">
        <v>64.8</v>
      </c>
      <c r="J139" s="30">
        <v>0</v>
      </c>
      <c r="K139" s="31">
        <v>122.4</v>
      </c>
      <c r="L139" s="31">
        <v>144</v>
      </c>
      <c r="M139" s="46">
        <v>193.8</v>
      </c>
      <c r="N139" s="19">
        <f t="shared" si="6"/>
        <v>1129.8</v>
      </c>
    </row>
    <row r="140" spans="1:14" ht="12.75">
      <c r="A140" s="6" t="s">
        <v>399</v>
      </c>
      <c r="B140" s="45">
        <v>0</v>
      </c>
      <c r="C140" s="10">
        <v>0</v>
      </c>
      <c r="D140" s="10">
        <v>30</v>
      </c>
      <c r="E140" s="10">
        <v>0</v>
      </c>
      <c r="F140" s="30">
        <v>10</v>
      </c>
      <c r="G140" s="30">
        <v>0</v>
      </c>
      <c r="H140" s="30">
        <v>0</v>
      </c>
      <c r="I140" s="30">
        <v>15</v>
      </c>
      <c r="J140" s="30">
        <v>10</v>
      </c>
      <c r="K140" s="31">
        <v>0</v>
      </c>
      <c r="L140" s="31">
        <v>0</v>
      </c>
      <c r="M140" s="46">
        <v>20</v>
      </c>
      <c r="N140" s="19">
        <f t="shared" si="6"/>
        <v>85</v>
      </c>
    </row>
    <row r="141" spans="1:14" ht="12.75">
      <c r="A141" s="6" t="s">
        <v>377</v>
      </c>
      <c r="B141" s="45">
        <v>197</v>
      </c>
      <c r="C141" s="10">
        <v>0</v>
      </c>
      <c r="D141" s="10">
        <v>0</v>
      </c>
      <c r="E141" s="1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1">
        <v>0</v>
      </c>
      <c r="L141" s="31">
        <v>0</v>
      </c>
      <c r="M141" s="46">
        <v>0</v>
      </c>
      <c r="N141" s="19">
        <f t="shared" si="6"/>
        <v>197</v>
      </c>
    </row>
    <row r="142" spans="1:14" ht="12.75">
      <c r="A142" s="6" t="s">
        <v>388</v>
      </c>
      <c r="B142" s="45">
        <v>0</v>
      </c>
      <c r="C142" s="10">
        <v>440</v>
      </c>
      <c r="D142" s="10">
        <v>0</v>
      </c>
      <c r="E142" s="1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1">
        <v>0</v>
      </c>
      <c r="L142" s="31">
        <v>0</v>
      </c>
      <c r="M142" s="46">
        <v>0</v>
      </c>
      <c r="N142" s="19">
        <f t="shared" si="6"/>
        <v>440</v>
      </c>
    </row>
    <row r="143" spans="1:14" ht="12.75">
      <c r="A143" s="6" t="s">
        <v>430</v>
      </c>
      <c r="B143" s="45">
        <v>0</v>
      </c>
      <c r="C143" s="10">
        <v>0</v>
      </c>
      <c r="D143" s="10">
        <v>0</v>
      </c>
      <c r="E143" s="1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1">
        <v>0</v>
      </c>
      <c r="L143" s="31">
        <v>0</v>
      </c>
      <c r="M143" s="46">
        <v>25</v>
      </c>
      <c r="N143" s="19">
        <f t="shared" si="6"/>
        <v>25</v>
      </c>
    </row>
    <row r="144" spans="1:14" ht="12.75">
      <c r="A144" s="6" t="s">
        <v>424</v>
      </c>
      <c r="B144" s="45">
        <v>0</v>
      </c>
      <c r="C144" s="10">
        <v>75</v>
      </c>
      <c r="D144" s="10">
        <v>0</v>
      </c>
      <c r="E144" s="1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1">
        <v>0</v>
      </c>
      <c r="L144" s="31">
        <v>0</v>
      </c>
      <c r="M144" s="46">
        <v>0</v>
      </c>
      <c r="N144" s="19">
        <f t="shared" si="6"/>
        <v>75</v>
      </c>
    </row>
    <row r="145" spans="1:14" ht="12.75">
      <c r="A145" s="6" t="s">
        <v>67</v>
      </c>
      <c r="B145" s="45">
        <v>974.82</v>
      </c>
      <c r="C145" s="10">
        <v>114.2</v>
      </c>
      <c r="D145" s="10">
        <v>327.85</v>
      </c>
      <c r="E145" s="10">
        <v>402.27</v>
      </c>
      <c r="F145" s="30">
        <v>352.83</v>
      </c>
      <c r="G145" s="30">
        <v>371.45</v>
      </c>
      <c r="H145" s="30">
        <v>378.24</v>
      </c>
      <c r="I145" s="30">
        <v>554.97</v>
      </c>
      <c r="J145" s="30">
        <v>506.82</v>
      </c>
      <c r="K145" s="31">
        <v>420.89</v>
      </c>
      <c r="L145" s="31">
        <v>370.04</v>
      </c>
      <c r="M145" s="46">
        <v>0</v>
      </c>
      <c r="N145" s="19">
        <f t="shared" si="6"/>
        <v>4774.38</v>
      </c>
    </row>
    <row r="146" spans="1:14" ht="12.75">
      <c r="A146" s="6" t="s">
        <v>418</v>
      </c>
      <c r="B146" s="45">
        <v>0</v>
      </c>
      <c r="C146" s="10">
        <v>0</v>
      </c>
      <c r="D146" s="10">
        <v>792.21</v>
      </c>
      <c r="E146" s="1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1">
        <v>0</v>
      </c>
      <c r="L146" s="31">
        <v>0</v>
      </c>
      <c r="M146" s="46">
        <v>0</v>
      </c>
      <c r="N146" s="19">
        <f t="shared" si="6"/>
        <v>792.21</v>
      </c>
    </row>
    <row r="147" spans="1:14" ht="12.75">
      <c r="A147" s="6" t="s">
        <v>395</v>
      </c>
      <c r="B147" s="45">
        <v>0</v>
      </c>
      <c r="C147" s="10">
        <v>0</v>
      </c>
      <c r="D147" s="10">
        <v>0</v>
      </c>
      <c r="E147" s="10">
        <v>174.92</v>
      </c>
      <c r="F147" s="30">
        <v>0</v>
      </c>
      <c r="G147" s="30">
        <v>0</v>
      </c>
      <c r="H147" s="30">
        <v>0</v>
      </c>
      <c r="I147" s="30">
        <v>174.92</v>
      </c>
      <c r="J147" s="30">
        <v>0</v>
      </c>
      <c r="K147" s="31">
        <v>0</v>
      </c>
      <c r="L147" s="31">
        <v>0</v>
      </c>
      <c r="M147" s="46">
        <v>0</v>
      </c>
      <c r="N147" s="19">
        <f t="shared" si="6"/>
        <v>349.84</v>
      </c>
    </row>
    <row r="148" spans="1:14" ht="12.75">
      <c r="A148" s="6" t="s">
        <v>336</v>
      </c>
      <c r="B148" s="48">
        <v>0</v>
      </c>
      <c r="C148" s="10">
        <v>0</v>
      </c>
      <c r="D148" s="10">
        <v>0</v>
      </c>
      <c r="E148" s="10">
        <v>0</v>
      </c>
      <c r="F148" s="30">
        <v>0</v>
      </c>
      <c r="G148" s="30">
        <v>0</v>
      </c>
      <c r="H148" s="30">
        <v>0</v>
      </c>
      <c r="I148" s="30">
        <v>40</v>
      </c>
      <c r="J148" s="30">
        <v>0</v>
      </c>
      <c r="K148" s="31">
        <v>0</v>
      </c>
      <c r="L148" s="31">
        <v>0</v>
      </c>
      <c r="M148" s="46">
        <v>0</v>
      </c>
      <c r="N148" s="19">
        <f t="shared" si="6"/>
        <v>40</v>
      </c>
    </row>
    <row r="149" spans="1:14" ht="12.75">
      <c r="A149" s="6" t="s">
        <v>429</v>
      </c>
      <c r="B149" s="45">
        <v>0</v>
      </c>
      <c r="C149" s="10">
        <v>0</v>
      </c>
      <c r="D149" s="10">
        <v>0</v>
      </c>
      <c r="E149" s="10">
        <v>439.3</v>
      </c>
      <c r="F149" s="30">
        <v>1153.9</v>
      </c>
      <c r="G149" s="30">
        <v>100</v>
      </c>
      <c r="H149" s="30">
        <v>839.81</v>
      </c>
      <c r="I149" s="30">
        <v>644.24</v>
      </c>
      <c r="J149" s="30">
        <v>82.7</v>
      </c>
      <c r="K149" s="31">
        <v>88.98</v>
      </c>
      <c r="L149" s="31">
        <v>669.17</v>
      </c>
      <c r="M149" s="46">
        <v>103.43</v>
      </c>
      <c r="N149" s="19">
        <f t="shared" si="6"/>
        <v>4121.53</v>
      </c>
    </row>
    <row r="150" spans="1:14" ht="12.75">
      <c r="A150" s="6" t="s">
        <v>131</v>
      </c>
      <c r="B150" s="45">
        <v>10</v>
      </c>
      <c r="C150" s="10">
        <v>0</v>
      </c>
      <c r="D150" s="10">
        <v>0</v>
      </c>
      <c r="E150" s="10">
        <v>0</v>
      </c>
      <c r="F150" s="30">
        <v>735</v>
      </c>
      <c r="G150" s="30">
        <v>0</v>
      </c>
      <c r="H150" s="30">
        <v>0</v>
      </c>
      <c r="I150" s="30">
        <v>305</v>
      </c>
      <c r="J150" s="30">
        <v>0</v>
      </c>
      <c r="K150" s="31">
        <v>55</v>
      </c>
      <c r="L150" s="31">
        <v>0</v>
      </c>
      <c r="M150" s="46">
        <v>500</v>
      </c>
      <c r="N150" s="19">
        <f t="shared" si="6"/>
        <v>1605</v>
      </c>
    </row>
    <row r="151" spans="1:14" ht="12.75">
      <c r="A151" s="6" t="s">
        <v>98</v>
      </c>
      <c r="B151" s="45">
        <v>200</v>
      </c>
      <c r="C151" s="10">
        <v>0</v>
      </c>
      <c r="D151" s="10">
        <v>200</v>
      </c>
      <c r="E151" s="1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1">
        <v>0</v>
      </c>
      <c r="L151" s="31">
        <v>0</v>
      </c>
      <c r="M151" s="46">
        <v>0</v>
      </c>
      <c r="N151" s="19">
        <f aca="true" t="shared" si="7" ref="N151:N182">SUM(B151:M151)</f>
        <v>400</v>
      </c>
    </row>
    <row r="152" spans="1:14" ht="12.75">
      <c r="A152" s="6" t="s">
        <v>330</v>
      </c>
      <c r="B152" s="45">
        <v>0</v>
      </c>
      <c r="C152" s="10">
        <v>0</v>
      </c>
      <c r="D152" s="10">
        <v>0</v>
      </c>
      <c r="E152" s="10">
        <v>98</v>
      </c>
      <c r="F152" s="30">
        <v>0</v>
      </c>
      <c r="G152" s="30">
        <v>100.5</v>
      </c>
      <c r="H152" s="30">
        <v>0</v>
      </c>
      <c r="I152" s="30">
        <v>0</v>
      </c>
      <c r="J152" s="30">
        <v>0</v>
      </c>
      <c r="K152" s="31">
        <v>0</v>
      </c>
      <c r="L152" s="31">
        <v>0</v>
      </c>
      <c r="M152" s="46">
        <v>0</v>
      </c>
      <c r="N152" s="19">
        <f t="shared" si="7"/>
        <v>198.5</v>
      </c>
    </row>
    <row r="153" spans="1:14" ht="12.75">
      <c r="A153" s="6" t="s">
        <v>400</v>
      </c>
      <c r="B153" s="45">
        <v>0</v>
      </c>
      <c r="C153" s="10">
        <v>0</v>
      </c>
      <c r="D153" s="10">
        <v>0</v>
      </c>
      <c r="E153" s="10">
        <v>0</v>
      </c>
      <c r="F153" s="30">
        <v>87.9</v>
      </c>
      <c r="G153" s="30">
        <v>0</v>
      </c>
      <c r="H153" s="30">
        <v>0</v>
      </c>
      <c r="I153" s="30">
        <v>0</v>
      </c>
      <c r="J153" s="30">
        <v>0</v>
      </c>
      <c r="K153" s="31">
        <v>0</v>
      </c>
      <c r="L153" s="31">
        <v>0</v>
      </c>
      <c r="M153" s="46">
        <v>0</v>
      </c>
      <c r="N153" s="19">
        <f t="shared" si="7"/>
        <v>87.9</v>
      </c>
    </row>
    <row r="154" spans="1:14" ht="12.75">
      <c r="A154" s="6" t="s">
        <v>394</v>
      </c>
      <c r="B154" s="45">
        <v>0</v>
      </c>
      <c r="C154" s="10">
        <v>0</v>
      </c>
      <c r="D154" s="10">
        <v>0</v>
      </c>
      <c r="E154" s="10">
        <v>67.5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1">
        <v>0</v>
      </c>
      <c r="L154" s="31">
        <v>0</v>
      </c>
      <c r="M154" s="46">
        <v>0</v>
      </c>
      <c r="N154" s="19">
        <f t="shared" si="7"/>
        <v>67.5</v>
      </c>
    </row>
    <row r="155" spans="1:14" ht="12.75">
      <c r="A155" s="6" t="s">
        <v>101</v>
      </c>
      <c r="B155" s="45">
        <v>0</v>
      </c>
      <c r="C155" s="10">
        <v>0</v>
      </c>
      <c r="D155" s="10">
        <v>0</v>
      </c>
      <c r="E155" s="10">
        <v>0</v>
      </c>
      <c r="F155" s="30">
        <v>0</v>
      </c>
      <c r="G155" s="30">
        <v>0</v>
      </c>
      <c r="H155" s="30">
        <v>49</v>
      </c>
      <c r="I155" s="30">
        <v>0</v>
      </c>
      <c r="J155" s="30">
        <v>0</v>
      </c>
      <c r="K155" s="31">
        <v>0</v>
      </c>
      <c r="L155" s="31">
        <v>0</v>
      </c>
      <c r="M155" s="46">
        <v>0</v>
      </c>
      <c r="N155" s="19">
        <f t="shared" si="7"/>
        <v>49</v>
      </c>
    </row>
    <row r="156" spans="1:14" ht="12.75">
      <c r="A156" s="6" t="s">
        <v>408</v>
      </c>
      <c r="B156" s="45">
        <v>2295.05</v>
      </c>
      <c r="C156" s="10">
        <v>2741.81</v>
      </c>
      <c r="D156" s="10">
        <v>2617.51</v>
      </c>
      <c r="E156" s="10">
        <v>2905.97</v>
      </c>
      <c r="F156" s="30">
        <v>2966.77</v>
      </c>
      <c r="G156" s="30">
        <v>2991.74</v>
      </c>
      <c r="H156" s="30">
        <v>3139.72</v>
      </c>
      <c r="I156" s="30">
        <v>10869.09</v>
      </c>
      <c r="J156" s="30">
        <v>11102.61</v>
      </c>
      <c r="K156" s="31">
        <v>11019.07</v>
      </c>
      <c r="L156" s="31">
        <v>20710.8</v>
      </c>
      <c r="M156" s="46">
        <v>23760.14</v>
      </c>
      <c r="N156" s="19">
        <f t="shared" si="7"/>
        <v>97120.28</v>
      </c>
    </row>
    <row r="157" spans="1:14" ht="12.75">
      <c r="A157" s="6" t="s">
        <v>107</v>
      </c>
      <c r="B157" s="45">
        <v>0</v>
      </c>
      <c r="C157" s="10">
        <v>0</v>
      </c>
      <c r="D157" s="10">
        <v>610</v>
      </c>
      <c r="E157" s="10">
        <v>0</v>
      </c>
      <c r="F157" s="30">
        <v>60</v>
      </c>
      <c r="G157" s="30">
        <v>0</v>
      </c>
      <c r="H157" s="30">
        <v>0</v>
      </c>
      <c r="I157" s="30">
        <v>0</v>
      </c>
      <c r="J157" s="30">
        <v>657</v>
      </c>
      <c r="K157" s="31">
        <v>390</v>
      </c>
      <c r="L157" s="31">
        <v>0</v>
      </c>
      <c r="M157" s="46">
        <v>0</v>
      </c>
      <c r="N157" s="19">
        <f t="shared" si="7"/>
        <v>1717</v>
      </c>
    </row>
    <row r="158" spans="1:14" ht="12.75">
      <c r="A158" s="6" t="s">
        <v>345</v>
      </c>
      <c r="B158" s="45">
        <v>348</v>
      </c>
      <c r="C158" s="10">
        <v>0</v>
      </c>
      <c r="D158" s="10">
        <v>0</v>
      </c>
      <c r="E158" s="1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1">
        <v>0</v>
      </c>
      <c r="L158" s="31">
        <v>0</v>
      </c>
      <c r="M158" s="46">
        <v>0</v>
      </c>
      <c r="N158" s="19">
        <f t="shared" si="7"/>
        <v>348</v>
      </c>
    </row>
    <row r="159" spans="1:14" ht="12.75">
      <c r="A159" s="6" t="s">
        <v>419</v>
      </c>
      <c r="B159" s="45">
        <v>0</v>
      </c>
      <c r="C159" s="10">
        <v>250</v>
      </c>
      <c r="D159" s="10">
        <v>0</v>
      </c>
      <c r="E159" s="1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1">
        <v>0</v>
      </c>
      <c r="L159" s="31">
        <v>0</v>
      </c>
      <c r="M159" s="46">
        <v>0</v>
      </c>
      <c r="N159" s="19">
        <f t="shared" si="7"/>
        <v>250</v>
      </c>
    </row>
    <row r="160" spans="1:14" ht="12.75">
      <c r="A160" s="6" t="s">
        <v>127</v>
      </c>
      <c r="B160" s="45">
        <v>0</v>
      </c>
      <c r="C160" s="10">
        <v>70</v>
      </c>
      <c r="D160" s="10">
        <v>0</v>
      </c>
      <c r="E160" s="1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1">
        <v>0</v>
      </c>
      <c r="L160" s="31">
        <v>0</v>
      </c>
      <c r="M160" s="46">
        <v>0</v>
      </c>
      <c r="N160" s="19">
        <f t="shared" si="7"/>
        <v>70</v>
      </c>
    </row>
    <row r="161" spans="1:14" ht="12.75">
      <c r="A161" s="6" t="s">
        <v>405</v>
      </c>
      <c r="B161" s="45">
        <v>0</v>
      </c>
      <c r="C161" s="10">
        <v>0</v>
      </c>
      <c r="D161" s="10">
        <v>0</v>
      </c>
      <c r="E161" s="10">
        <v>0</v>
      </c>
      <c r="F161" s="30">
        <v>0</v>
      </c>
      <c r="G161" s="30">
        <v>0</v>
      </c>
      <c r="H161" s="30">
        <v>305</v>
      </c>
      <c r="I161" s="30">
        <v>0</v>
      </c>
      <c r="J161" s="30">
        <v>0</v>
      </c>
      <c r="K161" s="31">
        <v>0</v>
      </c>
      <c r="L161" s="31">
        <v>0</v>
      </c>
      <c r="M161" s="46">
        <v>0</v>
      </c>
      <c r="N161" s="19">
        <f t="shared" si="7"/>
        <v>305</v>
      </c>
    </row>
    <row r="162" spans="1:14" ht="12.75">
      <c r="A162" s="6" t="s">
        <v>407</v>
      </c>
      <c r="B162" s="45">
        <v>0</v>
      </c>
      <c r="C162" s="10">
        <v>0</v>
      </c>
      <c r="D162" s="10">
        <v>0</v>
      </c>
      <c r="E162" s="10">
        <v>0</v>
      </c>
      <c r="F162" s="30">
        <v>0</v>
      </c>
      <c r="G162" s="30">
        <v>0</v>
      </c>
      <c r="H162" s="30">
        <v>0</v>
      </c>
      <c r="I162" s="30">
        <v>360.48</v>
      </c>
      <c r="J162" s="30">
        <v>0</v>
      </c>
      <c r="K162" s="31">
        <v>0</v>
      </c>
      <c r="L162" s="31">
        <v>0</v>
      </c>
      <c r="M162" s="46">
        <v>0</v>
      </c>
      <c r="N162" s="19">
        <f t="shared" si="7"/>
        <v>360.48</v>
      </c>
    </row>
    <row r="163" spans="1:14" ht="12.75">
      <c r="A163" s="6" t="s">
        <v>432</v>
      </c>
      <c r="B163" s="45">
        <v>0</v>
      </c>
      <c r="C163" s="10">
        <v>0</v>
      </c>
      <c r="D163" s="10">
        <v>225</v>
      </c>
      <c r="E163" s="1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1">
        <v>0</v>
      </c>
      <c r="L163" s="31">
        <v>0</v>
      </c>
      <c r="M163" s="46">
        <v>145</v>
      </c>
      <c r="N163" s="19">
        <f t="shared" si="7"/>
        <v>370</v>
      </c>
    </row>
    <row r="164" spans="1:14" ht="12.75">
      <c r="A164" s="6" t="s">
        <v>428</v>
      </c>
      <c r="B164" s="45">
        <v>98.9</v>
      </c>
      <c r="C164" s="10">
        <v>50</v>
      </c>
      <c r="D164" s="10">
        <v>0</v>
      </c>
      <c r="E164" s="10">
        <v>0</v>
      </c>
      <c r="F164" s="30">
        <v>84.96</v>
      </c>
      <c r="G164" s="30">
        <v>0</v>
      </c>
      <c r="H164" s="30">
        <v>0</v>
      </c>
      <c r="I164" s="30">
        <v>0</v>
      </c>
      <c r="J164" s="30">
        <v>0</v>
      </c>
      <c r="K164" s="31">
        <v>0</v>
      </c>
      <c r="L164" s="31">
        <v>0</v>
      </c>
      <c r="M164" s="46">
        <v>175</v>
      </c>
      <c r="N164" s="19">
        <f t="shared" si="7"/>
        <v>408.86</v>
      </c>
    </row>
    <row r="165" spans="1:14" ht="12.75">
      <c r="A165" s="6" t="s">
        <v>30</v>
      </c>
      <c r="B165" s="45">
        <v>0</v>
      </c>
      <c r="C165" s="10">
        <v>1200</v>
      </c>
      <c r="D165" s="10">
        <v>1200</v>
      </c>
      <c r="E165" s="10">
        <v>1200</v>
      </c>
      <c r="F165" s="30">
        <v>1200</v>
      </c>
      <c r="G165" s="30">
        <v>1200</v>
      </c>
      <c r="H165" s="30">
        <v>1200</v>
      </c>
      <c r="I165" s="30">
        <v>1200</v>
      </c>
      <c r="J165" s="30">
        <v>1200</v>
      </c>
      <c r="K165" s="31">
        <v>1200</v>
      </c>
      <c r="L165" s="31">
        <v>1200</v>
      </c>
      <c r="M165" s="46">
        <v>1200</v>
      </c>
      <c r="N165" s="19">
        <f t="shared" si="7"/>
        <v>13200</v>
      </c>
    </row>
    <row r="166" spans="1:14" ht="12.75">
      <c r="A166" s="6" t="s">
        <v>414</v>
      </c>
      <c r="B166" s="45">
        <v>0</v>
      </c>
      <c r="C166" s="10">
        <v>0</v>
      </c>
      <c r="D166" s="10">
        <v>0</v>
      </c>
      <c r="E166" s="1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168</v>
      </c>
      <c r="K166" s="31">
        <v>0</v>
      </c>
      <c r="L166" s="31">
        <v>0</v>
      </c>
      <c r="M166" s="46">
        <v>209</v>
      </c>
      <c r="N166" s="19">
        <f t="shared" si="7"/>
        <v>377</v>
      </c>
    </row>
    <row r="167" spans="1:14" ht="12.75">
      <c r="A167" s="6" t="s">
        <v>387</v>
      </c>
      <c r="B167" s="45">
        <v>0</v>
      </c>
      <c r="C167" s="10">
        <v>645</v>
      </c>
      <c r="D167" s="10">
        <v>645</v>
      </c>
      <c r="E167" s="10">
        <v>645</v>
      </c>
      <c r="F167" s="30">
        <v>645</v>
      </c>
      <c r="G167" s="30">
        <v>645</v>
      </c>
      <c r="H167" s="30">
        <v>645</v>
      </c>
      <c r="I167" s="30">
        <v>645</v>
      </c>
      <c r="J167" s="30">
        <v>645</v>
      </c>
      <c r="K167" s="31">
        <v>645</v>
      </c>
      <c r="L167" s="31">
        <v>645</v>
      </c>
      <c r="M167" s="46">
        <v>645</v>
      </c>
      <c r="N167" s="19">
        <f t="shared" si="7"/>
        <v>7095</v>
      </c>
    </row>
    <row r="168" spans="1:14" ht="12.75">
      <c r="A168" s="6" t="s">
        <v>420</v>
      </c>
      <c r="B168" s="48">
        <v>25</v>
      </c>
      <c r="C168" s="10">
        <v>0</v>
      </c>
      <c r="D168" s="10">
        <v>0</v>
      </c>
      <c r="E168" s="10">
        <v>63.5</v>
      </c>
      <c r="F168" s="30">
        <v>25</v>
      </c>
      <c r="G168" s="30">
        <v>0</v>
      </c>
      <c r="H168" s="30">
        <v>0</v>
      </c>
      <c r="I168" s="30">
        <v>0</v>
      </c>
      <c r="J168" s="30">
        <v>0</v>
      </c>
      <c r="K168" s="31">
        <v>0</v>
      </c>
      <c r="L168" s="31">
        <v>0</v>
      </c>
      <c r="M168" s="46">
        <v>0</v>
      </c>
      <c r="N168" s="19">
        <f t="shared" si="7"/>
        <v>113.5</v>
      </c>
    </row>
    <row r="169" spans="1:14" ht="12.75">
      <c r="A169" s="6" t="s">
        <v>92</v>
      </c>
      <c r="B169" s="48">
        <v>122.55</v>
      </c>
      <c r="C169" s="10">
        <v>0</v>
      </c>
      <c r="D169" s="10">
        <v>192.33</v>
      </c>
      <c r="E169" s="10">
        <v>739.4</v>
      </c>
      <c r="F169" s="30">
        <v>0</v>
      </c>
      <c r="G169" s="30">
        <v>564.4</v>
      </c>
      <c r="H169" s="30">
        <v>394</v>
      </c>
      <c r="I169" s="30">
        <v>0</v>
      </c>
      <c r="J169" s="30">
        <v>194</v>
      </c>
      <c r="K169" s="31">
        <v>521.5</v>
      </c>
      <c r="L169" s="31">
        <v>0</v>
      </c>
      <c r="M169" s="46">
        <v>682</v>
      </c>
      <c r="N169" s="19">
        <f t="shared" si="7"/>
        <v>3410.18</v>
      </c>
    </row>
    <row r="170" spans="1:14" ht="12.75">
      <c r="A170" s="6" t="s">
        <v>201</v>
      </c>
      <c r="B170" s="45">
        <v>0</v>
      </c>
      <c r="C170" s="10">
        <v>0</v>
      </c>
      <c r="D170" s="10">
        <v>0</v>
      </c>
      <c r="E170" s="1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1">
        <v>0</v>
      </c>
      <c r="L170" s="31">
        <v>0</v>
      </c>
      <c r="M170" s="46">
        <v>250</v>
      </c>
      <c r="N170" s="19">
        <f t="shared" si="7"/>
        <v>250</v>
      </c>
    </row>
    <row r="171" spans="1:14" ht="12.75">
      <c r="A171" s="6" t="s">
        <v>304</v>
      </c>
      <c r="B171" s="45">
        <v>0</v>
      </c>
      <c r="C171" s="10">
        <v>0</v>
      </c>
      <c r="D171" s="10">
        <v>0</v>
      </c>
      <c r="E171" s="1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170</v>
      </c>
      <c r="K171" s="31">
        <v>0</v>
      </c>
      <c r="L171" s="31">
        <v>0</v>
      </c>
      <c r="M171" s="46">
        <v>195</v>
      </c>
      <c r="N171" s="19">
        <f t="shared" si="7"/>
        <v>365</v>
      </c>
    </row>
    <row r="172" spans="1:14" ht="12.75">
      <c r="A172" s="6" t="s">
        <v>421</v>
      </c>
      <c r="B172" s="45">
        <v>0</v>
      </c>
      <c r="C172" s="10">
        <v>900</v>
      </c>
      <c r="D172" s="10">
        <v>0</v>
      </c>
      <c r="E172" s="1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1">
        <v>0</v>
      </c>
      <c r="L172" s="31">
        <v>0</v>
      </c>
      <c r="M172" s="46">
        <v>0</v>
      </c>
      <c r="N172" s="19">
        <f t="shared" si="7"/>
        <v>900</v>
      </c>
    </row>
    <row r="173" spans="1:14" ht="12.75">
      <c r="A173" s="6" t="s">
        <v>431</v>
      </c>
      <c r="B173" s="45">
        <v>0</v>
      </c>
      <c r="C173" s="10">
        <v>0</v>
      </c>
      <c r="D173" s="10">
        <v>0</v>
      </c>
      <c r="E173" s="1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1">
        <v>0</v>
      </c>
      <c r="L173" s="31">
        <v>0</v>
      </c>
      <c r="M173" s="46">
        <v>25</v>
      </c>
      <c r="N173" s="19">
        <f t="shared" si="7"/>
        <v>25</v>
      </c>
    </row>
    <row r="174" spans="1:14" ht="12.75">
      <c r="A174" s="6" t="s">
        <v>123</v>
      </c>
      <c r="B174" s="45">
        <v>0</v>
      </c>
      <c r="C174" s="10">
        <v>0</v>
      </c>
      <c r="D174" s="10">
        <v>279</v>
      </c>
      <c r="E174" s="10">
        <v>0</v>
      </c>
      <c r="F174" s="30">
        <v>268</v>
      </c>
      <c r="G174" s="30">
        <v>0</v>
      </c>
      <c r="H174" s="30">
        <v>237</v>
      </c>
      <c r="I174" s="30">
        <v>0</v>
      </c>
      <c r="J174" s="30">
        <v>326</v>
      </c>
      <c r="K174" s="31">
        <v>0</v>
      </c>
      <c r="L174" s="31">
        <v>0</v>
      </c>
      <c r="M174" s="46">
        <v>0</v>
      </c>
      <c r="N174" s="19">
        <f t="shared" si="7"/>
        <v>1110</v>
      </c>
    </row>
    <row r="175" spans="1:14" ht="12.75">
      <c r="A175" s="6" t="s">
        <v>111</v>
      </c>
      <c r="B175" s="48">
        <v>0</v>
      </c>
      <c r="C175" s="10">
        <v>0</v>
      </c>
      <c r="D175" s="10">
        <v>0</v>
      </c>
      <c r="E175" s="10">
        <v>12</v>
      </c>
      <c r="F175" s="30">
        <v>15</v>
      </c>
      <c r="G175" s="30">
        <v>12</v>
      </c>
      <c r="H175" s="30">
        <v>15</v>
      </c>
      <c r="I175" s="30">
        <v>58.8</v>
      </c>
      <c r="J175" s="30">
        <v>0</v>
      </c>
      <c r="K175" s="31">
        <v>21</v>
      </c>
      <c r="L175" s="31">
        <v>27</v>
      </c>
      <c r="M175" s="46">
        <v>24</v>
      </c>
      <c r="N175" s="19">
        <f t="shared" si="7"/>
        <v>184.8</v>
      </c>
    </row>
    <row r="176" spans="1:14" ht="12.75">
      <c r="A176" s="6" t="s">
        <v>391</v>
      </c>
      <c r="B176" s="48">
        <v>0</v>
      </c>
      <c r="C176" s="10">
        <v>0</v>
      </c>
      <c r="D176" s="10">
        <v>123</v>
      </c>
      <c r="E176" s="1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1">
        <v>0</v>
      </c>
      <c r="L176" s="31">
        <v>0</v>
      </c>
      <c r="M176" s="46">
        <v>0</v>
      </c>
      <c r="N176" s="19">
        <f t="shared" si="7"/>
        <v>123</v>
      </c>
    </row>
    <row r="177" spans="1:14" ht="12.75">
      <c r="A177" s="6" t="s">
        <v>426</v>
      </c>
      <c r="B177" s="48">
        <v>0</v>
      </c>
      <c r="C177" s="10">
        <v>0</v>
      </c>
      <c r="D177" s="10">
        <v>0</v>
      </c>
      <c r="E177" s="1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1">
        <v>0</v>
      </c>
      <c r="L177" s="31">
        <v>125</v>
      </c>
      <c r="M177" s="46">
        <v>150</v>
      </c>
      <c r="N177" s="19">
        <f t="shared" si="7"/>
        <v>275</v>
      </c>
    </row>
    <row r="178" spans="1:14" ht="12.75">
      <c r="A178" s="6" t="s">
        <v>128</v>
      </c>
      <c r="B178" s="48">
        <v>35</v>
      </c>
      <c r="C178" s="10">
        <v>35</v>
      </c>
      <c r="D178" s="10">
        <v>35</v>
      </c>
      <c r="E178" s="10">
        <v>35</v>
      </c>
      <c r="F178" s="30">
        <v>385</v>
      </c>
      <c r="G178" s="30">
        <v>35</v>
      </c>
      <c r="H178" s="30">
        <v>35</v>
      </c>
      <c r="I178" s="30">
        <v>35</v>
      </c>
      <c r="J178" s="30">
        <v>35</v>
      </c>
      <c r="K178" s="31">
        <v>35</v>
      </c>
      <c r="L178" s="31">
        <v>35</v>
      </c>
      <c r="M178" s="46">
        <v>0</v>
      </c>
      <c r="N178" s="19">
        <f t="shared" si="7"/>
        <v>735</v>
      </c>
    </row>
    <row r="179" spans="1:14" ht="12.75">
      <c r="A179" s="6" t="s">
        <v>79</v>
      </c>
      <c r="B179" s="48">
        <v>1350</v>
      </c>
      <c r="C179" s="10">
        <v>1350</v>
      </c>
      <c r="D179" s="10">
        <v>1350</v>
      </c>
      <c r="E179" s="10">
        <v>1350</v>
      </c>
      <c r="F179" s="30">
        <v>1350</v>
      </c>
      <c r="G179" s="30">
        <v>1350</v>
      </c>
      <c r="H179" s="30">
        <v>1350</v>
      </c>
      <c r="I179" s="30">
        <v>1350</v>
      </c>
      <c r="J179" s="30">
        <v>1350</v>
      </c>
      <c r="K179" s="31">
        <v>1350</v>
      </c>
      <c r="L179" s="31">
        <v>1350</v>
      </c>
      <c r="M179" s="46">
        <v>1350</v>
      </c>
      <c r="N179" s="19">
        <f t="shared" si="7"/>
        <v>16200</v>
      </c>
    </row>
    <row r="180" spans="1:14" ht="12.75">
      <c r="A180" s="6" t="s">
        <v>381</v>
      </c>
      <c r="B180" s="48">
        <v>0</v>
      </c>
      <c r="C180" s="10">
        <v>69</v>
      </c>
      <c r="D180" s="10">
        <v>0</v>
      </c>
      <c r="E180" s="1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1">
        <v>0</v>
      </c>
      <c r="L180" s="31">
        <v>0</v>
      </c>
      <c r="M180" s="46">
        <v>0</v>
      </c>
      <c r="N180" s="19">
        <f t="shared" si="7"/>
        <v>69</v>
      </c>
    </row>
    <row r="181" spans="1:14" ht="12.75">
      <c r="A181" s="6" t="s">
        <v>403</v>
      </c>
      <c r="B181" s="48">
        <v>0</v>
      </c>
      <c r="C181" s="10">
        <v>0</v>
      </c>
      <c r="D181" s="10">
        <v>0</v>
      </c>
      <c r="E181" s="10">
        <v>0</v>
      </c>
      <c r="F181" s="30">
        <v>0</v>
      </c>
      <c r="G181" s="30">
        <v>240</v>
      </c>
      <c r="H181" s="30">
        <v>0</v>
      </c>
      <c r="I181" s="30">
        <v>0</v>
      </c>
      <c r="J181" s="30">
        <v>0</v>
      </c>
      <c r="K181" s="31">
        <v>0</v>
      </c>
      <c r="L181" s="31">
        <v>0</v>
      </c>
      <c r="M181" s="46">
        <v>0</v>
      </c>
      <c r="N181" s="19">
        <f t="shared" si="7"/>
        <v>240</v>
      </c>
    </row>
    <row r="182" spans="1:14" ht="12.75">
      <c r="A182" s="6" t="s">
        <v>433</v>
      </c>
      <c r="B182" s="48">
        <v>0</v>
      </c>
      <c r="C182" s="10">
        <v>0</v>
      </c>
      <c r="D182" s="10">
        <v>0</v>
      </c>
      <c r="E182" s="1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1">
        <v>0</v>
      </c>
      <c r="L182" s="31">
        <v>0</v>
      </c>
      <c r="M182" s="46">
        <v>54.15</v>
      </c>
      <c r="N182" s="19">
        <f t="shared" si="7"/>
        <v>54.15</v>
      </c>
    </row>
    <row r="183" spans="1:14" ht="12.75">
      <c r="A183" s="6" t="s">
        <v>312</v>
      </c>
      <c r="B183" s="45">
        <v>1291.16</v>
      </c>
      <c r="C183" s="10">
        <v>0</v>
      </c>
      <c r="D183" s="10">
        <v>0</v>
      </c>
      <c r="E183" s="10">
        <v>863.94</v>
      </c>
      <c r="F183" s="30">
        <v>0</v>
      </c>
      <c r="G183" s="30">
        <v>828.25</v>
      </c>
      <c r="H183" s="30">
        <v>4357.72</v>
      </c>
      <c r="I183" s="30">
        <v>0</v>
      </c>
      <c r="J183" s="30">
        <v>1653.79</v>
      </c>
      <c r="K183" s="31">
        <v>0</v>
      </c>
      <c r="L183" s="31">
        <v>0</v>
      </c>
      <c r="M183" s="46">
        <v>0</v>
      </c>
      <c r="N183" s="19">
        <f aca="true" t="shared" si="8" ref="N183:N191">SUM(B183:M183)</f>
        <v>8994.86</v>
      </c>
    </row>
    <row r="184" spans="1:14" ht="12.75">
      <c r="A184" s="6" t="s">
        <v>313</v>
      </c>
      <c r="B184" s="45">
        <v>6016.06</v>
      </c>
      <c r="C184" s="10">
        <v>13143.01</v>
      </c>
      <c r="D184" s="10">
        <v>6239.04</v>
      </c>
      <c r="E184" s="10">
        <v>7122.44</v>
      </c>
      <c r="F184" s="30">
        <v>6689.41</v>
      </c>
      <c r="G184" s="30">
        <v>6802.88</v>
      </c>
      <c r="H184" s="30">
        <f>4331.26+4879.47</f>
        <v>9210.73</v>
      </c>
      <c r="I184" s="30">
        <v>7099.85</v>
      </c>
      <c r="J184" s="30">
        <v>6101.74</v>
      </c>
      <c r="K184" s="31">
        <v>7258.62</v>
      </c>
      <c r="L184" s="31">
        <v>6912.27</v>
      </c>
      <c r="M184" s="46">
        <v>10621.49</v>
      </c>
      <c r="N184" s="19">
        <f t="shared" si="8"/>
        <v>93217.54</v>
      </c>
    </row>
    <row r="185" spans="1:14" ht="12.75">
      <c r="A185" s="6" t="s">
        <v>45</v>
      </c>
      <c r="B185" s="45">
        <v>31953.92</v>
      </c>
      <c r="C185" s="10">
        <v>25053.06</v>
      </c>
      <c r="D185" s="10">
        <v>25053.06</v>
      </c>
      <c r="E185" s="10">
        <v>24899.36</v>
      </c>
      <c r="F185" s="30">
        <v>24563.34</v>
      </c>
      <c r="G185" s="30">
        <v>24563.34</v>
      </c>
      <c r="H185" s="30">
        <v>23353.14</v>
      </c>
      <c r="I185" s="30">
        <v>23707.63</v>
      </c>
      <c r="J185" s="30">
        <v>22363.95</v>
      </c>
      <c r="K185" s="31">
        <v>22758.08</v>
      </c>
      <c r="L185" s="31">
        <v>57082.43</v>
      </c>
      <c r="M185" s="46">
        <v>54380.75</v>
      </c>
      <c r="N185" s="19">
        <f t="shared" si="8"/>
        <v>359732.06</v>
      </c>
    </row>
    <row r="186" spans="1:14" ht="12.75">
      <c r="A186" s="6" t="s">
        <v>317</v>
      </c>
      <c r="B186" s="45">
        <v>0</v>
      </c>
      <c r="C186" s="10">
        <v>0</v>
      </c>
      <c r="D186" s="10">
        <v>276</v>
      </c>
      <c r="E186" s="1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1">
        <v>221.4</v>
      </c>
      <c r="L186" s="31">
        <v>220.4</v>
      </c>
      <c r="M186" s="46">
        <v>311.8</v>
      </c>
      <c r="N186" s="19">
        <f t="shared" si="8"/>
        <v>1029.6</v>
      </c>
    </row>
    <row r="187" spans="1:14" ht="12.75">
      <c r="A187" s="6" t="s">
        <v>427</v>
      </c>
      <c r="B187" s="45">
        <v>0</v>
      </c>
      <c r="C187" s="10">
        <v>0</v>
      </c>
      <c r="D187" s="49">
        <v>0</v>
      </c>
      <c r="E187" s="1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1">
        <v>0</v>
      </c>
      <c r="L187" s="31">
        <v>0</v>
      </c>
      <c r="M187" s="46">
        <v>273.2</v>
      </c>
      <c r="N187" s="19">
        <f t="shared" si="8"/>
        <v>273.2</v>
      </c>
    </row>
    <row r="188" spans="1:14" ht="12.75">
      <c r="A188" s="6" t="s">
        <v>409</v>
      </c>
      <c r="B188" s="45">
        <v>0</v>
      </c>
      <c r="C188" s="10">
        <v>0</v>
      </c>
      <c r="D188" s="10">
        <v>0</v>
      </c>
      <c r="E188" s="10">
        <v>0</v>
      </c>
      <c r="F188" s="30">
        <v>0</v>
      </c>
      <c r="G188" s="30">
        <v>0</v>
      </c>
      <c r="H188" s="30">
        <v>85.06</v>
      </c>
      <c r="I188" s="30">
        <v>575.63</v>
      </c>
      <c r="J188" s="30">
        <v>0</v>
      </c>
      <c r="K188" s="31">
        <v>0</v>
      </c>
      <c r="L188" s="31">
        <v>0</v>
      </c>
      <c r="M188" s="46">
        <v>0</v>
      </c>
      <c r="N188" s="19">
        <f t="shared" si="8"/>
        <v>660.69</v>
      </c>
    </row>
    <row r="189" spans="1:14" ht="12.75">
      <c r="A189" s="6" t="s">
        <v>347</v>
      </c>
      <c r="B189" s="45">
        <v>0</v>
      </c>
      <c r="C189" s="10">
        <v>0</v>
      </c>
      <c r="D189" s="10">
        <v>0</v>
      </c>
      <c r="E189" s="1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1">
        <v>0</v>
      </c>
      <c r="L189" s="31">
        <v>0</v>
      </c>
      <c r="M189" s="46">
        <v>131597.62</v>
      </c>
      <c r="N189" s="19">
        <f t="shared" si="8"/>
        <v>131597.62</v>
      </c>
    </row>
    <row r="190" spans="1:14" ht="12.75">
      <c r="A190" s="6" t="s">
        <v>346</v>
      </c>
      <c r="B190" s="45">
        <v>0</v>
      </c>
      <c r="C190" s="10">
        <v>0</v>
      </c>
      <c r="D190" s="10">
        <v>0</v>
      </c>
      <c r="E190" s="1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1">
        <v>0</v>
      </c>
      <c r="L190" s="31">
        <v>0</v>
      </c>
      <c r="M190" s="46">
        <v>12623.52</v>
      </c>
      <c r="N190" s="19">
        <f t="shared" si="8"/>
        <v>12623.52</v>
      </c>
    </row>
    <row r="191" spans="1:14" ht="12.75">
      <c r="A191" s="6" t="s">
        <v>306</v>
      </c>
      <c r="B191" s="45">
        <v>3547.7</v>
      </c>
      <c r="C191" s="10">
        <v>0</v>
      </c>
      <c r="D191" s="10">
        <v>2023.47</v>
      </c>
      <c r="E191" s="10">
        <v>0</v>
      </c>
      <c r="F191" s="30">
        <v>1206.96</v>
      </c>
      <c r="G191" s="30">
        <v>1228.86</v>
      </c>
      <c r="H191" s="30">
        <v>1202.62</v>
      </c>
      <c r="I191" s="30">
        <v>2614.65</v>
      </c>
      <c r="J191" s="30">
        <v>1035.11</v>
      </c>
      <c r="K191" s="31">
        <v>1013.11</v>
      </c>
      <c r="L191" s="31">
        <v>11888.11</v>
      </c>
      <c r="M191" s="46">
        <v>3135.83</v>
      </c>
      <c r="N191" s="19">
        <f t="shared" si="8"/>
        <v>28896.420000000006</v>
      </c>
    </row>
    <row r="192" spans="1:14" ht="12.75">
      <c r="A192" s="6" t="s">
        <v>398</v>
      </c>
      <c r="B192" s="45">
        <v>0</v>
      </c>
      <c r="C192" s="10">
        <v>0</v>
      </c>
      <c r="D192" s="10">
        <v>0</v>
      </c>
      <c r="E192" s="10">
        <v>0</v>
      </c>
      <c r="F192" s="30">
        <v>580</v>
      </c>
      <c r="G192" s="30">
        <v>0</v>
      </c>
      <c r="H192" s="30">
        <v>0</v>
      </c>
      <c r="I192" s="30">
        <v>0</v>
      </c>
      <c r="J192" s="30">
        <v>0</v>
      </c>
      <c r="K192" s="31">
        <v>0</v>
      </c>
      <c r="L192" s="31">
        <v>0</v>
      </c>
      <c r="M192" s="46">
        <v>0</v>
      </c>
      <c r="N192" s="19">
        <f aca="true" t="shared" si="9" ref="N192:N215">SUM(B192:M192)</f>
        <v>580</v>
      </c>
    </row>
    <row r="193" spans="1:14" ht="12.75">
      <c r="A193" s="6" t="s">
        <v>83</v>
      </c>
      <c r="B193" s="45">
        <v>0</v>
      </c>
      <c r="C193" s="10">
        <v>0</v>
      </c>
      <c r="D193" s="10">
        <v>0</v>
      </c>
      <c r="E193" s="1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1">
        <v>100</v>
      </c>
      <c r="L193" s="31">
        <v>0</v>
      </c>
      <c r="M193" s="46">
        <v>0</v>
      </c>
      <c r="N193" s="19">
        <f t="shared" si="9"/>
        <v>100</v>
      </c>
    </row>
    <row r="194" spans="1:14" ht="12.75">
      <c r="A194" s="6" t="s">
        <v>375</v>
      </c>
      <c r="B194" s="45">
        <v>250</v>
      </c>
      <c r="C194" s="10">
        <v>0</v>
      </c>
      <c r="D194" s="10">
        <v>0</v>
      </c>
      <c r="E194" s="1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1">
        <v>0</v>
      </c>
      <c r="L194" s="31">
        <v>0</v>
      </c>
      <c r="M194" s="46">
        <v>0</v>
      </c>
      <c r="N194" s="19">
        <f t="shared" si="9"/>
        <v>250</v>
      </c>
    </row>
    <row r="195" spans="1:14" ht="12.75">
      <c r="A195" s="6" t="s">
        <v>422</v>
      </c>
      <c r="B195" s="45">
        <v>0</v>
      </c>
      <c r="C195" s="10">
        <v>25</v>
      </c>
      <c r="D195" s="10">
        <v>0</v>
      </c>
      <c r="E195" s="1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1">
        <v>0</v>
      </c>
      <c r="L195" s="31">
        <v>0</v>
      </c>
      <c r="M195" s="46">
        <v>0</v>
      </c>
      <c r="N195" s="19">
        <f t="shared" si="9"/>
        <v>25</v>
      </c>
    </row>
    <row r="196" spans="1:14" ht="12.75">
      <c r="A196" s="6" t="s">
        <v>305</v>
      </c>
      <c r="B196" s="45">
        <v>0</v>
      </c>
      <c r="C196" s="10">
        <v>0</v>
      </c>
      <c r="D196" s="10">
        <v>0</v>
      </c>
      <c r="E196" s="10">
        <v>0</v>
      </c>
      <c r="F196" s="30">
        <v>0</v>
      </c>
      <c r="G196" s="30">
        <v>125</v>
      </c>
      <c r="H196" s="30">
        <v>0</v>
      </c>
      <c r="I196" s="30">
        <v>0</v>
      </c>
      <c r="J196" s="30">
        <v>0</v>
      </c>
      <c r="K196" s="31">
        <v>0</v>
      </c>
      <c r="L196" s="31">
        <v>0</v>
      </c>
      <c r="M196" s="46">
        <v>0</v>
      </c>
      <c r="N196" s="19">
        <f t="shared" si="9"/>
        <v>125</v>
      </c>
    </row>
    <row r="197" spans="1:14" ht="12.75">
      <c r="A197" s="6" t="s">
        <v>321</v>
      </c>
      <c r="B197" s="45">
        <v>0</v>
      </c>
      <c r="C197" s="10">
        <v>0</v>
      </c>
      <c r="D197" s="10">
        <v>0</v>
      </c>
      <c r="E197" s="10">
        <v>0</v>
      </c>
      <c r="F197" s="30">
        <v>255</v>
      </c>
      <c r="G197" s="30">
        <v>0</v>
      </c>
      <c r="H197" s="30">
        <v>0</v>
      </c>
      <c r="I197" s="30">
        <v>0</v>
      </c>
      <c r="J197" s="30">
        <v>0</v>
      </c>
      <c r="K197" s="31">
        <v>0</v>
      </c>
      <c r="L197" s="31">
        <v>0</v>
      </c>
      <c r="M197" s="46">
        <v>0</v>
      </c>
      <c r="N197" s="19">
        <f t="shared" si="9"/>
        <v>255</v>
      </c>
    </row>
    <row r="198" spans="1:14" ht="12.75">
      <c r="A198" s="6" t="s">
        <v>434</v>
      </c>
      <c r="B198" s="45">
        <v>0</v>
      </c>
      <c r="C198" s="10">
        <v>0</v>
      </c>
      <c r="D198" s="10">
        <v>0</v>
      </c>
      <c r="E198" s="1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1">
        <v>0</v>
      </c>
      <c r="L198" s="31">
        <v>0</v>
      </c>
      <c r="M198" s="46">
        <v>1100</v>
      </c>
      <c r="N198" s="19">
        <f t="shared" si="9"/>
        <v>1100</v>
      </c>
    </row>
    <row r="199" spans="1:14" ht="12.75">
      <c r="A199" s="6" t="s">
        <v>315</v>
      </c>
      <c r="B199" s="45">
        <v>0</v>
      </c>
      <c r="C199" s="10">
        <v>0</v>
      </c>
      <c r="D199" s="10">
        <v>23.75</v>
      </c>
      <c r="E199" s="1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1">
        <v>0</v>
      </c>
      <c r="L199" s="31">
        <v>0</v>
      </c>
      <c r="M199" s="46">
        <v>0</v>
      </c>
      <c r="N199" s="19">
        <f t="shared" si="9"/>
        <v>23.75</v>
      </c>
    </row>
    <row r="200" spans="1:14" ht="12.75">
      <c r="A200" s="6" t="s">
        <v>410</v>
      </c>
      <c r="B200" s="45">
        <v>0</v>
      </c>
      <c r="C200" s="10">
        <v>0</v>
      </c>
      <c r="D200" s="10">
        <v>0</v>
      </c>
      <c r="E200" s="1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750</v>
      </c>
      <c r="K200" s="31">
        <v>0</v>
      </c>
      <c r="L200" s="31">
        <v>0</v>
      </c>
      <c r="M200" s="46">
        <v>0</v>
      </c>
      <c r="N200" s="19">
        <f t="shared" si="9"/>
        <v>750</v>
      </c>
    </row>
    <row r="201" spans="1:14" ht="12.75">
      <c r="A201" s="6" t="s">
        <v>140</v>
      </c>
      <c r="B201" s="45">
        <v>372</v>
      </c>
      <c r="C201" s="10">
        <v>0</v>
      </c>
      <c r="D201" s="10">
        <v>0</v>
      </c>
      <c r="E201" s="1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1">
        <v>0</v>
      </c>
      <c r="L201" s="31">
        <v>0</v>
      </c>
      <c r="M201" s="46">
        <v>0</v>
      </c>
      <c r="N201" s="19">
        <f t="shared" si="9"/>
        <v>372</v>
      </c>
    </row>
    <row r="202" spans="1:14" ht="12.75">
      <c r="A202" s="6" t="s">
        <v>401</v>
      </c>
      <c r="B202" s="45">
        <v>0</v>
      </c>
      <c r="C202" s="10">
        <v>0</v>
      </c>
      <c r="D202" s="10">
        <v>0</v>
      </c>
      <c r="E202" s="10">
        <v>0</v>
      </c>
      <c r="F202" s="30">
        <v>0</v>
      </c>
      <c r="G202" s="30">
        <v>1237</v>
      </c>
      <c r="H202" s="30">
        <v>0</v>
      </c>
      <c r="I202" s="30">
        <v>0</v>
      </c>
      <c r="J202" s="30">
        <v>0</v>
      </c>
      <c r="K202" s="31">
        <v>0</v>
      </c>
      <c r="L202" s="31">
        <v>0</v>
      </c>
      <c r="M202" s="46">
        <v>1760</v>
      </c>
      <c r="N202" s="19">
        <f t="shared" si="9"/>
        <v>2997</v>
      </c>
    </row>
    <row r="203" spans="1:14" ht="12.75">
      <c r="A203" s="6" t="s">
        <v>65</v>
      </c>
      <c r="B203" s="45">
        <v>0</v>
      </c>
      <c r="C203" s="10">
        <v>1438.1</v>
      </c>
      <c r="D203" s="10">
        <v>719.05</v>
      </c>
      <c r="E203" s="10">
        <v>719.05</v>
      </c>
      <c r="F203" s="30">
        <v>719.05</v>
      </c>
      <c r="G203" s="30">
        <v>719.05</v>
      </c>
      <c r="H203" s="30">
        <v>719.05</v>
      </c>
      <c r="I203" s="30">
        <v>719.05</v>
      </c>
      <c r="J203" s="30">
        <v>719.05</v>
      </c>
      <c r="K203" s="31">
        <v>719.05</v>
      </c>
      <c r="L203" s="31">
        <v>719.05</v>
      </c>
      <c r="M203" s="46">
        <v>719.05</v>
      </c>
      <c r="N203" s="19">
        <f t="shared" si="9"/>
        <v>8628.6</v>
      </c>
    </row>
    <row r="204" spans="1:14" ht="12.75">
      <c r="A204" s="6" t="s">
        <v>384</v>
      </c>
      <c r="B204" s="45">
        <v>0</v>
      </c>
      <c r="C204" s="10">
        <v>145</v>
      </c>
      <c r="D204" s="10">
        <v>45</v>
      </c>
      <c r="E204" s="10">
        <v>639</v>
      </c>
      <c r="F204" s="30">
        <v>45</v>
      </c>
      <c r="G204" s="30">
        <v>45</v>
      </c>
      <c r="H204" s="30">
        <v>45</v>
      </c>
      <c r="I204" s="30">
        <v>45</v>
      </c>
      <c r="J204" s="30">
        <v>45</v>
      </c>
      <c r="K204" s="31">
        <v>45</v>
      </c>
      <c r="L204" s="31">
        <v>65</v>
      </c>
      <c r="M204" s="46">
        <v>45</v>
      </c>
      <c r="N204" s="19">
        <f t="shared" si="9"/>
        <v>1209</v>
      </c>
    </row>
    <row r="205" spans="1:14" ht="12.75">
      <c r="A205" s="6" t="s">
        <v>66</v>
      </c>
      <c r="B205" s="45">
        <v>146.42</v>
      </c>
      <c r="C205" s="10">
        <v>881.46</v>
      </c>
      <c r="D205" s="10">
        <v>654.67</v>
      </c>
      <c r="E205" s="10">
        <v>1022.19</v>
      </c>
      <c r="F205" s="30">
        <v>229.77</v>
      </c>
      <c r="G205" s="30">
        <v>821.96</v>
      </c>
      <c r="H205" s="30">
        <v>867.73</v>
      </c>
      <c r="I205" s="30">
        <v>911.11</v>
      </c>
      <c r="J205" s="30">
        <v>1078.65</v>
      </c>
      <c r="K205" s="31">
        <v>1309.71</v>
      </c>
      <c r="L205" s="31">
        <v>1215.53</v>
      </c>
      <c r="M205" s="46">
        <v>892.97</v>
      </c>
      <c r="N205" s="19">
        <f t="shared" si="9"/>
        <v>10032.17</v>
      </c>
    </row>
    <row r="206" spans="1:14" ht="12.75">
      <c r="A206" s="29" t="s">
        <v>423</v>
      </c>
      <c r="B206" s="45">
        <v>0</v>
      </c>
      <c r="C206" s="10">
        <v>0</v>
      </c>
      <c r="D206" s="10">
        <v>0</v>
      </c>
      <c r="E206" s="10">
        <v>0</v>
      </c>
      <c r="F206" s="30">
        <v>0</v>
      </c>
      <c r="G206" s="30">
        <v>128.45</v>
      </c>
      <c r="H206" s="30">
        <v>0</v>
      </c>
      <c r="I206" s="30">
        <v>0</v>
      </c>
      <c r="J206" s="30">
        <v>0</v>
      </c>
      <c r="K206" s="31">
        <v>0</v>
      </c>
      <c r="L206" s="31">
        <v>0</v>
      </c>
      <c r="M206" s="46">
        <v>0</v>
      </c>
      <c r="N206" s="19">
        <f t="shared" si="9"/>
        <v>128.45</v>
      </c>
    </row>
    <row r="207" spans="1:14" ht="12.75">
      <c r="A207" s="6" t="s">
        <v>396</v>
      </c>
      <c r="B207" s="45">
        <v>0</v>
      </c>
      <c r="C207" s="10">
        <v>0</v>
      </c>
      <c r="D207" s="10">
        <v>0</v>
      </c>
      <c r="E207" s="10">
        <v>0</v>
      </c>
      <c r="F207" s="30">
        <v>420</v>
      </c>
      <c r="G207" s="30">
        <v>20</v>
      </c>
      <c r="H207" s="30">
        <v>0</v>
      </c>
      <c r="I207" s="30">
        <v>509.2</v>
      </c>
      <c r="J207" s="30">
        <v>26.8</v>
      </c>
      <c r="K207" s="31">
        <v>0</v>
      </c>
      <c r="L207" s="31">
        <v>0</v>
      </c>
      <c r="M207" s="46">
        <v>165</v>
      </c>
      <c r="N207" s="19">
        <f t="shared" si="9"/>
        <v>1141</v>
      </c>
    </row>
    <row r="208" spans="1:14" ht="12.75">
      <c r="A208" s="6" t="s">
        <v>390</v>
      </c>
      <c r="B208" s="45">
        <v>375</v>
      </c>
      <c r="C208" s="10">
        <v>0</v>
      </c>
      <c r="D208" s="10">
        <v>840</v>
      </c>
      <c r="E208" s="10">
        <v>0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1">
        <v>0</v>
      </c>
      <c r="L208" s="31">
        <v>0</v>
      </c>
      <c r="M208" s="46">
        <v>0</v>
      </c>
      <c r="N208" s="19">
        <f t="shared" si="9"/>
        <v>1215</v>
      </c>
    </row>
    <row r="209" spans="1:14" ht="12.75">
      <c r="A209" s="6" t="s">
        <v>402</v>
      </c>
      <c r="B209" s="45">
        <v>0</v>
      </c>
      <c r="C209" s="10">
        <v>0</v>
      </c>
      <c r="D209" s="10">
        <v>0</v>
      </c>
      <c r="E209" s="10">
        <v>0</v>
      </c>
      <c r="F209" s="30">
        <v>0</v>
      </c>
      <c r="G209" s="30">
        <v>23.4</v>
      </c>
      <c r="H209" s="30">
        <v>0</v>
      </c>
      <c r="I209" s="30">
        <v>0</v>
      </c>
      <c r="J209" s="30">
        <v>0</v>
      </c>
      <c r="K209" s="31">
        <v>0</v>
      </c>
      <c r="L209" s="31">
        <v>0</v>
      </c>
      <c r="M209" s="46">
        <v>0</v>
      </c>
      <c r="N209" s="19">
        <f t="shared" si="9"/>
        <v>23.4</v>
      </c>
    </row>
    <row r="210" spans="1:14" ht="12.75">
      <c r="A210" s="6" t="s">
        <v>314</v>
      </c>
      <c r="B210" s="45">
        <v>0</v>
      </c>
      <c r="C210" s="10">
        <v>970.2</v>
      </c>
      <c r="D210" s="10">
        <v>0</v>
      </c>
      <c r="E210" s="10">
        <v>0</v>
      </c>
      <c r="F210" s="30">
        <v>28</v>
      </c>
      <c r="G210" s="30">
        <v>0</v>
      </c>
      <c r="H210" s="30">
        <v>0</v>
      </c>
      <c r="I210" s="30">
        <v>47</v>
      </c>
      <c r="J210" s="30">
        <v>136</v>
      </c>
      <c r="K210" s="31">
        <v>0</v>
      </c>
      <c r="L210" s="31">
        <v>0</v>
      </c>
      <c r="M210" s="46">
        <v>331</v>
      </c>
      <c r="N210" s="19">
        <f t="shared" si="9"/>
        <v>1512.2</v>
      </c>
    </row>
    <row r="211" spans="1:14" ht="12.75">
      <c r="A211" s="14" t="s">
        <v>378</v>
      </c>
      <c r="B211" s="45">
        <v>59</v>
      </c>
      <c r="C211" s="10">
        <v>0</v>
      </c>
      <c r="D211" s="10">
        <v>0</v>
      </c>
      <c r="E211" s="1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1">
        <v>0</v>
      </c>
      <c r="L211" s="31">
        <v>0</v>
      </c>
      <c r="M211" s="46">
        <v>0</v>
      </c>
      <c r="N211" s="20">
        <f t="shared" si="9"/>
        <v>59</v>
      </c>
    </row>
    <row r="212" spans="1:14" ht="12.75">
      <c r="A212" s="14" t="s">
        <v>380</v>
      </c>
      <c r="B212" s="45">
        <v>60</v>
      </c>
      <c r="C212" s="10">
        <v>0</v>
      </c>
      <c r="D212" s="10">
        <v>0</v>
      </c>
      <c r="E212" s="1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1">
        <v>0</v>
      </c>
      <c r="L212" s="31">
        <v>0</v>
      </c>
      <c r="M212" s="46">
        <v>0</v>
      </c>
      <c r="N212" s="20">
        <f t="shared" si="9"/>
        <v>60</v>
      </c>
    </row>
    <row r="213" spans="1:14" ht="12.75">
      <c r="A213" s="14" t="s">
        <v>392</v>
      </c>
      <c r="B213" s="45">
        <v>0</v>
      </c>
      <c r="C213" s="10">
        <v>0</v>
      </c>
      <c r="D213" s="10">
        <v>0</v>
      </c>
      <c r="E213" s="10">
        <v>53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1">
        <v>0</v>
      </c>
      <c r="L213" s="31">
        <v>0</v>
      </c>
      <c r="M213" s="46">
        <v>0</v>
      </c>
      <c r="N213" s="20">
        <f t="shared" si="9"/>
        <v>53</v>
      </c>
    </row>
    <row r="214" spans="1:14" ht="12.75">
      <c r="A214" s="14" t="s">
        <v>382</v>
      </c>
      <c r="B214" s="45">
        <v>0</v>
      </c>
      <c r="C214" s="10">
        <v>280</v>
      </c>
      <c r="D214" s="10">
        <v>0</v>
      </c>
      <c r="E214" s="1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1">
        <v>0</v>
      </c>
      <c r="L214" s="31">
        <v>0</v>
      </c>
      <c r="M214" s="46">
        <v>0</v>
      </c>
      <c r="N214" s="20">
        <f t="shared" si="9"/>
        <v>280</v>
      </c>
    </row>
    <row r="215" spans="1:14" ht="13.5" thickBot="1">
      <c r="A215" s="14" t="s">
        <v>40</v>
      </c>
      <c r="B215" s="45">
        <v>600</v>
      </c>
      <c r="C215" s="10">
        <v>600</v>
      </c>
      <c r="D215" s="10">
        <v>0</v>
      </c>
      <c r="E215" s="10">
        <v>0</v>
      </c>
      <c r="F215" s="30">
        <v>0</v>
      </c>
      <c r="G215" s="30">
        <v>0</v>
      </c>
      <c r="H215" s="30">
        <v>3219.78</v>
      </c>
      <c r="I215" s="30">
        <v>0</v>
      </c>
      <c r="J215" s="30">
        <v>0</v>
      </c>
      <c r="K215" s="31">
        <v>0</v>
      </c>
      <c r="L215" s="31">
        <v>0</v>
      </c>
      <c r="M215" s="46">
        <v>0</v>
      </c>
      <c r="N215" s="20">
        <f t="shared" si="9"/>
        <v>4419.780000000001</v>
      </c>
    </row>
    <row r="216" spans="1:14" ht="15.75" thickBot="1">
      <c r="A216" s="32" t="s">
        <v>435</v>
      </c>
      <c r="B216" s="43"/>
      <c r="C216" s="10"/>
      <c r="D216" s="10"/>
      <c r="E216" s="10"/>
      <c r="F216" s="10"/>
      <c r="G216" s="10"/>
      <c r="H216" s="10"/>
      <c r="I216" s="10"/>
      <c r="J216" s="10"/>
      <c r="K216" s="27"/>
      <c r="L216" s="27"/>
      <c r="M216" s="44"/>
      <c r="N216" s="33">
        <f>SUM(N119:N215)</f>
        <v>897623.5199999998</v>
      </c>
    </row>
    <row r="217" spans="1:14" ht="13.5" thickBot="1">
      <c r="A217" s="328"/>
      <c r="B217" s="328"/>
      <c r="C217" s="328"/>
      <c r="D217" s="328"/>
      <c r="E217" s="328"/>
      <c r="F217" s="328"/>
      <c r="G217" s="328"/>
      <c r="H217" s="328"/>
      <c r="I217" s="328"/>
      <c r="J217" s="328"/>
      <c r="K217" s="328"/>
      <c r="L217" s="328"/>
      <c r="M217" s="328"/>
      <c r="N217" s="328"/>
    </row>
    <row r="218" spans="1:14" ht="19.5" thickBot="1">
      <c r="A218" s="324" t="s">
        <v>367</v>
      </c>
      <c r="B218" s="325"/>
      <c r="C218" s="325"/>
      <c r="D218" s="325"/>
      <c r="E218" s="325"/>
      <c r="F218" s="325"/>
      <c r="G218" s="325"/>
      <c r="H218" s="325"/>
      <c r="I218" s="325"/>
      <c r="J218" s="325"/>
      <c r="K218" s="325"/>
      <c r="L218" s="325"/>
      <c r="M218" s="325"/>
      <c r="N218" s="326"/>
    </row>
    <row r="219" spans="1:14" s="2" customFormat="1" ht="6.75" customHeight="1" thickBot="1">
      <c r="A219" s="327"/>
      <c r="B219" s="327"/>
      <c r="C219" s="327"/>
      <c r="D219" s="327"/>
      <c r="E219" s="327"/>
      <c r="F219" s="327"/>
      <c r="G219" s="327"/>
      <c r="H219" s="327"/>
      <c r="I219" s="327"/>
      <c r="J219" s="327"/>
      <c r="K219" s="327"/>
      <c r="L219" s="327"/>
      <c r="M219" s="327"/>
      <c r="N219" s="327"/>
    </row>
    <row r="220" spans="1:14" ht="16.5" thickBot="1">
      <c r="A220" s="50" t="s">
        <v>320</v>
      </c>
      <c r="B220" s="36">
        <f aca="true" t="shared" si="10" ref="B220:K220">SUM(B115:B117)</f>
        <v>73777.49</v>
      </c>
      <c r="C220" s="11">
        <f t="shared" si="10"/>
        <v>73931.9</v>
      </c>
      <c r="D220" s="11">
        <f t="shared" si="10"/>
        <v>74111.46</v>
      </c>
      <c r="E220" s="11">
        <f t="shared" si="10"/>
        <v>74460.69</v>
      </c>
      <c r="F220" s="11">
        <f t="shared" si="10"/>
        <v>74597.51</v>
      </c>
      <c r="G220" s="11">
        <f t="shared" si="10"/>
        <v>74504.68</v>
      </c>
      <c r="H220" s="11">
        <f t="shared" si="10"/>
        <v>74903.89</v>
      </c>
      <c r="I220" s="11">
        <f t="shared" si="10"/>
        <v>74912.59</v>
      </c>
      <c r="J220" s="11">
        <f t="shared" si="10"/>
        <v>75699.74</v>
      </c>
      <c r="K220" s="28">
        <f t="shared" si="10"/>
        <v>76371.01</v>
      </c>
      <c r="L220" s="38">
        <f>SUM(L115:L117)</f>
        <v>76602.56</v>
      </c>
      <c r="M220" s="39">
        <f>SUM(M115:M117)</f>
        <v>73750</v>
      </c>
      <c r="N220" s="51">
        <f>SUM(N115:N117)</f>
        <v>897623.52</v>
      </c>
    </row>
    <row r="221" spans="1:14" ht="16.5" thickBot="1">
      <c r="A221" s="50" t="s">
        <v>369</v>
      </c>
      <c r="B221" s="36">
        <f aca="true" t="shared" si="11" ref="B221:G221">SUM(B119:B215)</f>
        <v>54534.66999999999</v>
      </c>
      <c r="C221" s="11">
        <f t="shared" si="11"/>
        <v>55436.979999999996</v>
      </c>
      <c r="D221" s="11">
        <f t="shared" si="11"/>
        <v>50199.700000000004</v>
      </c>
      <c r="E221" s="11">
        <f t="shared" si="11"/>
        <v>47304.43000000001</v>
      </c>
      <c r="F221" s="11">
        <f t="shared" si="11"/>
        <v>56603.619999999995</v>
      </c>
      <c r="G221" s="11">
        <f t="shared" si="11"/>
        <v>48770.36</v>
      </c>
      <c r="H221" s="11">
        <f aca="true" t="shared" si="12" ref="H221:M221">SUM(H119:H215)</f>
        <v>52597.55</v>
      </c>
      <c r="I221" s="11">
        <f t="shared" si="12"/>
        <v>61186.55</v>
      </c>
      <c r="J221" s="11">
        <f t="shared" si="12"/>
        <v>54894.290000000015</v>
      </c>
      <c r="K221" s="28">
        <f t="shared" si="12"/>
        <v>52920.04000000001</v>
      </c>
      <c r="L221" s="40">
        <f t="shared" si="12"/>
        <v>108850.87</v>
      </c>
      <c r="M221" s="41">
        <f t="shared" si="12"/>
        <v>254324.45999999996</v>
      </c>
      <c r="N221" s="52">
        <v>131597.62</v>
      </c>
    </row>
    <row r="222" spans="1:14" ht="4.5" customHeight="1" thickBot="1">
      <c r="A222" s="42"/>
      <c r="B222" s="11"/>
      <c r="C222" s="11"/>
      <c r="D222" s="11"/>
      <c r="E222" s="11"/>
      <c r="F222" s="11"/>
      <c r="G222" s="11"/>
      <c r="H222" s="11"/>
      <c r="I222" s="11"/>
      <c r="J222" s="11"/>
      <c r="K222" s="28"/>
      <c r="L222" s="28"/>
      <c r="M222" s="28"/>
      <c r="N222" s="22"/>
    </row>
    <row r="223" spans="1:14" ht="16.5" thickBot="1">
      <c r="A223" s="50" t="s">
        <v>437</v>
      </c>
      <c r="B223" s="36">
        <f>SUM(B115:B117)-SUM(B119:B215)</f>
        <v>19242.820000000014</v>
      </c>
      <c r="C223" s="11">
        <f aca="true" t="shared" si="13" ref="C223:M223">SUM(C115:C117)-SUM(C119:C215)+B223</f>
        <v>37737.74000000001</v>
      </c>
      <c r="D223" s="11">
        <f t="shared" si="13"/>
        <v>61649.500000000015</v>
      </c>
      <c r="E223" s="11">
        <f t="shared" si="13"/>
        <v>88805.76000000001</v>
      </c>
      <c r="F223" s="11">
        <f t="shared" si="13"/>
        <v>106799.65000000001</v>
      </c>
      <c r="G223" s="11">
        <f t="shared" si="13"/>
        <v>132533.97</v>
      </c>
      <c r="H223" s="11">
        <f t="shared" si="13"/>
        <v>154840.31</v>
      </c>
      <c r="I223" s="11">
        <f t="shared" si="13"/>
        <v>168566.34999999998</v>
      </c>
      <c r="J223" s="11">
        <f t="shared" si="13"/>
        <v>189371.79999999996</v>
      </c>
      <c r="K223" s="28">
        <f t="shared" si="13"/>
        <v>212822.76999999996</v>
      </c>
      <c r="L223" s="28">
        <f t="shared" si="13"/>
        <v>180574.45999999996</v>
      </c>
      <c r="M223" s="37">
        <f t="shared" si="13"/>
        <v>0</v>
      </c>
      <c r="N223" s="53">
        <f>N220-N221</f>
        <v>766025.9</v>
      </c>
    </row>
  </sheetData>
  <mergeCells count="8">
    <mergeCell ref="A1:N1"/>
    <mergeCell ref="A2:N2"/>
    <mergeCell ref="A112:N112"/>
    <mergeCell ref="A113:N113"/>
    <mergeCell ref="A218:N218"/>
    <mergeCell ref="A219:N219"/>
    <mergeCell ref="A217:N217"/>
    <mergeCell ref="B114:M114"/>
  </mergeCells>
  <printOptions horizontalCentered="1"/>
  <pageMargins left="0.5" right="0.45" top="0.48" bottom="0.43" header="0.25" footer="0.2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0"/>
  <sheetViews>
    <sheetView zoomScaleSheetLayoutView="100" workbookViewId="0" topLeftCell="A96">
      <selection activeCell="D99" sqref="D99"/>
    </sheetView>
  </sheetViews>
  <sheetFormatPr defaultColWidth="9.140625" defaultRowHeight="12.75"/>
  <cols>
    <col min="1" max="1" width="57.00390625" style="0" bestFit="1" customWidth="1"/>
    <col min="2" max="2" width="12.57421875" style="9" bestFit="1" customWidth="1"/>
    <col min="3" max="3" width="14.8515625" style="9" bestFit="1" customWidth="1"/>
    <col min="4" max="4" width="12.57421875" style="9" bestFit="1" customWidth="1"/>
    <col min="5" max="9" width="0.9921875" style="9" customWidth="1"/>
    <col min="10" max="10" width="1.1484375" style="9" customWidth="1"/>
    <col min="11" max="13" width="1.28515625" style="17" customWidth="1"/>
    <col min="14" max="14" width="19.28125" style="17" bestFit="1" customWidth="1"/>
    <col min="15" max="15" width="8.7109375" style="0" customWidth="1"/>
  </cols>
  <sheetData>
    <row r="1" spans="1:14" ht="20.25">
      <c r="A1" s="313" t="s">
        <v>438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6.75" customHeight="1" thickBo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1:14" ht="17.25" thickBot="1" thickTop="1">
      <c r="A3" s="57" t="s">
        <v>529</v>
      </c>
      <c r="B3" s="57" t="s">
        <v>49</v>
      </c>
      <c r="C3" s="57" t="s">
        <v>50</v>
      </c>
      <c r="D3" s="57" t="s">
        <v>51</v>
      </c>
      <c r="E3" s="57" t="s">
        <v>52</v>
      </c>
      <c r="F3" s="57" t="s">
        <v>53</v>
      </c>
      <c r="G3" s="57" t="s">
        <v>54</v>
      </c>
      <c r="H3" s="57" t="s">
        <v>55</v>
      </c>
      <c r="I3" s="57" t="s">
        <v>56</v>
      </c>
      <c r="J3" s="57" t="s">
        <v>57</v>
      </c>
      <c r="K3" s="57" t="s">
        <v>58</v>
      </c>
      <c r="L3" s="57" t="s">
        <v>59</v>
      </c>
      <c r="M3" s="57" t="s">
        <v>60</v>
      </c>
      <c r="N3" s="57" t="s">
        <v>61</v>
      </c>
    </row>
    <row r="4" spans="1:14" ht="13.5" thickTop="1">
      <c r="A4" s="59" t="s">
        <v>439</v>
      </c>
      <c r="B4" s="60">
        <v>0</v>
      </c>
      <c r="C4" s="60">
        <v>0</v>
      </c>
      <c r="D4" s="60">
        <v>0</v>
      </c>
      <c r="E4" s="60">
        <v>0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62">
        <v>0</v>
      </c>
    </row>
    <row r="5" spans="1:14" ht="12.75">
      <c r="A5" s="63" t="s">
        <v>385</v>
      </c>
      <c r="B5" s="64">
        <v>326.85</v>
      </c>
      <c r="C5" s="64">
        <v>635.49</v>
      </c>
      <c r="D5" s="64">
        <v>1097.63</v>
      </c>
      <c r="E5" s="64">
        <v>971.28</v>
      </c>
      <c r="F5" s="65">
        <v>996.83</v>
      </c>
      <c r="G5" s="65">
        <v>387.98</v>
      </c>
      <c r="H5" s="65">
        <v>603.85</v>
      </c>
      <c r="I5" s="65">
        <v>550.39</v>
      </c>
      <c r="J5" s="65">
        <v>463.46</v>
      </c>
      <c r="K5" s="65">
        <v>849.05</v>
      </c>
      <c r="L5" s="65">
        <v>976.27</v>
      </c>
      <c r="M5" s="65">
        <v>0</v>
      </c>
      <c r="N5" s="66">
        <f aca="true" t="shared" si="0" ref="N5:N37">SUM(B5:M5)</f>
        <v>7859.08</v>
      </c>
    </row>
    <row r="6" spans="1:14" ht="12.75">
      <c r="A6" s="63" t="s">
        <v>483</v>
      </c>
      <c r="B6" s="64">
        <v>93750</v>
      </c>
      <c r="C6" s="64">
        <v>93750</v>
      </c>
      <c r="D6" s="64">
        <v>93750</v>
      </c>
      <c r="E6" s="64">
        <v>93750</v>
      </c>
      <c r="F6" s="65">
        <v>93750</v>
      </c>
      <c r="G6" s="65">
        <v>93750</v>
      </c>
      <c r="H6" s="65">
        <v>93750</v>
      </c>
      <c r="I6" s="65">
        <v>93750</v>
      </c>
      <c r="J6" s="65">
        <v>93750</v>
      </c>
      <c r="K6" s="65">
        <v>93750</v>
      </c>
      <c r="L6" s="65">
        <v>93750</v>
      </c>
      <c r="M6" s="65">
        <v>93750</v>
      </c>
      <c r="N6" s="66">
        <f t="shared" si="0"/>
        <v>1125000</v>
      </c>
    </row>
    <row r="7" spans="1:14" ht="12.75">
      <c r="A7" s="71" t="s">
        <v>522</v>
      </c>
      <c r="B7" s="64">
        <v>73.09</v>
      </c>
      <c r="C7" s="64">
        <v>381.86</v>
      </c>
      <c r="D7" s="64">
        <v>109.49</v>
      </c>
      <c r="E7" s="64">
        <v>76.46</v>
      </c>
      <c r="F7" s="65">
        <v>38.62</v>
      </c>
      <c r="G7" s="65">
        <v>0</v>
      </c>
      <c r="H7" s="65">
        <v>86.39</v>
      </c>
      <c r="I7" s="65">
        <v>46.63</v>
      </c>
      <c r="J7" s="65">
        <v>40.27</v>
      </c>
      <c r="K7" s="65">
        <v>0</v>
      </c>
      <c r="L7" s="65">
        <v>475.81</v>
      </c>
      <c r="M7" s="65">
        <v>497.05</v>
      </c>
      <c r="N7" s="66">
        <f t="shared" si="0"/>
        <v>1825.67</v>
      </c>
    </row>
    <row r="8" spans="1:14" ht="12.75">
      <c r="A8" s="58" t="s">
        <v>521</v>
      </c>
      <c r="B8" s="64">
        <v>234</v>
      </c>
      <c r="C8" s="64">
        <v>80</v>
      </c>
      <c r="D8" s="64">
        <v>234</v>
      </c>
      <c r="E8" s="64">
        <v>1792.14</v>
      </c>
      <c r="F8" s="65">
        <v>232</v>
      </c>
      <c r="G8" s="65">
        <v>257</v>
      </c>
      <c r="H8" s="65">
        <v>257</v>
      </c>
      <c r="I8" s="65">
        <v>265</v>
      </c>
      <c r="J8" s="65">
        <v>420</v>
      </c>
      <c r="K8" s="65">
        <v>98</v>
      </c>
      <c r="L8" s="65">
        <v>253</v>
      </c>
      <c r="M8" s="65">
        <v>98</v>
      </c>
      <c r="N8" s="66">
        <f t="shared" si="0"/>
        <v>4220.14</v>
      </c>
    </row>
    <row r="9" spans="1:14" ht="12.75">
      <c r="A9" s="58" t="s">
        <v>484</v>
      </c>
      <c r="B9" s="64">
        <v>0</v>
      </c>
      <c r="C9" s="64">
        <v>0</v>
      </c>
      <c r="D9" s="64">
        <v>0</v>
      </c>
      <c r="E9" s="64">
        <v>0</v>
      </c>
      <c r="F9" s="65">
        <v>0</v>
      </c>
      <c r="G9" s="65">
        <v>0</v>
      </c>
      <c r="H9" s="65">
        <v>0</v>
      </c>
      <c r="I9" s="65">
        <v>0</v>
      </c>
      <c r="J9" s="65">
        <v>500</v>
      </c>
      <c r="K9" s="65">
        <v>250</v>
      </c>
      <c r="L9" s="65">
        <v>0</v>
      </c>
      <c r="M9" s="65">
        <v>0</v>
      </c>
      <c r="N9" s="66">
        <f t="shared" si="0"/>
        <v>750</v>
      </c>
    </row>
    <row r="10" spans="1:14" ht="12.75">
      <c r="A10" s="58" t="s">
        <v>520</v>
      </c>
      <c r="B10" s="64">
        <v>0</v>
      </c>
      <c r="C10" s="64">
        <v>25</v>
      </c>
      <c r="D10" s="64">
        <v>0</v>
      </c>
      <c r="E10" s="64">
        <v>0</v>
      </c>
      <c r="F10" s="65">
        <v>0</v>
      </c>
      <c r="G10" s="65">
        <v>0</v>
      </c>
      <c r="H10" s="65">
        <v>0</v>
      </c>
      <c r="I10" s="65">
        <v>25</v>
      </c>
      <c r="J10" s="65">
        <v>0</v>
      </c>
      <c r="K10" s="65">
        <v>0</v>
      </c>
      <c r="L10" s="65">
        <v>274.96</v>
      </c>
      <c r="M10" s="65">
        <v>0</v>
      </c>
      <c r="N10" s="66">
        <f>SUM(B10:M10)</f>
        <v>324.96</v>
      </c>
    </row>
    <row r="11" spans="1:14" ht="12.75">
      <c r="A11" s="58" t="s">
        <v>479</v>
      </c>
      <c r="B11" s="64">
        <v>0</v>
      </c>
      <c r="C11" s="64">
        <v>0</v>
      </c>
      <c r="D11" s="64">
        <v>0</v>
      </c>
      <c r="E11" s="64">
        <v>0</v>
      </c>
      <c r="F11" s="65">
        <v>0</v>
      </c>
      <c r="G11" s="65">
        <v>0</v>
      </c>
      <c r="H11" s="65">
        <v>0</v>
      </c>
      <c r="I11" s="65">
        <v>0</v>
      </c>
      <c r="J11" s="65">
        <v>228.96</v>
      </c>
      <c r="K11" s="65">
        <v>228.96</v>
      </c>
      <c r="L11" s="65">
        <v>257.58</v>
      </c>
      <c r="M11" s="65">
        <v>257.58</v>
      </c>
      <c r="N11" s="66">
        <f>SUM(B11:M11)</f>
        <v>973.0799999999999</v>
      </c>
    </row>
    <row r="12" spans="1:14" ht="12.75">
      <c r="A12" s="58" t="s">
        <v>519</v>
      </c>
      <c r="B12" s="64">
        <v>0</v>
      </c>
      <c r="C12" s="64">
        <v>0</v>
      </c>
      <c r="D12" s="64">
        <v>0</v>
      </c>
      <c r="E12" s="64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240</v>
      </c>
      <c r="L12" s="65">
        <v>0</v>
      </c>
      <c r="M12" s="65">
        <v>0</v>
      </c>
      <c r="N12" s="66">
        <f t="shared" si="0"/>
        <v>240</v>
      </c>
    </row>
    <row r="13" spans="1:14" ht="12.75">
      <c r="A13" s="58" t="s">
        <v>455</v>
      </c>
      <c r="B13" s="64">
        <v>0</v>
      </c>
      <c r="C13" s="64">
        <v>0</v>
      </c>
      <c r="D13" s="64">
        <v>1101.55</v>
      </c>
      <c r="E13" s="64">
        <v>1101.55</v>
      </c>
      <c r="F13" s="65">
        <v>1101.55</v>
      </c>
      <c r="G13" s="65">
        <v>1101.55</v>
      </c>
      <c r="H13" s="65">
        <v>1101.55</v>
      </c>
      <c r="I13" s="65">
        <v>1101.55</v>
      </c>
      <c r="J13" s="65">
        <v>526.13</v>
      </c>
      <c r="K13" s="65">
        <v>526.13</v>
      </c>
      <c r="L13" s="65">
        <v>526.13</v>
      </c>
      <c r="M13" s="65">
        <v>526.13</v>
      </c>
      <c r="N13" s="66">
        <f>SUM(B13:M13)</f>
        <v>8713.82</v>
      </c>
    </row>
    <row r="14" spans="1:14" ht="12.75">
      <c r="A14" s="58" t="s">
        <v>442</v>
      </c>
      <c r="B14" s="64">
        <v>3995.05</v>
      </c>
      <c r="C14" s="64">
        <v>5351.44</v>
      </c>
      <c r="D14" s="64">
        <v>5974.75</v>
      </c>
      <c r="E14" s="64">
        <v>6318.75</v>
      </c>
      <c r="F14" s="65">
        <v>6318.75</v>
      </c>
      <c r="G14" s="65">
        <v>6840.54</v>
      </c>
      <c r="H14" s="65">
        <v>6840.54</v>
      </c>
      <c r="I14" s="65">
        <v>6370.26</v>
      </c>
      <c r="J14" s="65">
        <v>6956.29</v>
      </c>
      <c r="K14" s="65">
        <v>6781.57</v>
      </c>
      <c r="L14" s="65">
        <v>7019.12</v>
      </c>
      <c r="M14" s="65">
        <v>7573.16</v>
      </c>
      <c r="N14" s="66">
        <f t="shared" si="0"/>
        <v>76340.22</v>
      </c>
    </row>
    <row r="15" spans="1:14" ht="12.75">
      <c r="A15" s="58" t="s">
        <v>474</v>
      </c>
      <c r="B15" s="64">
        <v>0</v>
      </c>
      <c r="C15" s="64">
        <v>0</v>
      </c>
      <c r="D15" s="64">
        <v>0</v>
      </c>
      <c r="E15" s="64">
        <v>0</v>
      </c>
      <c r="F15" s="65">
        <v>0</v>
      </c>
      <c r="G15" s="65">
        <v>60.3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6">
        <f t="shared" si="0"/>
        <v>60.3</v>
      </c>
    </row>
    <row r="16" spans="1:14" ht="12.75">
      <c r="A16" s="58" t="s">
        <v>456</v>
      </c>
      <c r="B16" s="64">
        <v>0</v>
      </c>
      <c r="C16" s="64">
        <v>0</v>
      </c>
      <c r="D16" s="64">
        <v>0</v>
      </c>
      <c r="E16" s="64">
        <v>94.99</v>
      </c>
      <c r="F16" s="65">
        <v>0</v>
      </c>
      <c r="G16" s="65">
        <v>23.4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6">
        <f t="shared" si="0"/>
        <v>118.38999999999999</v>
      </c>
    </row>
    <row r="17" spans="1:14" ht="12.75">
      <c r="A17" s="58" t="s">
        <v>459</v>
      </c>
      <c r="B17" s="64">
        <v>230.45</v>
      </c>
      <c r="C17" s="64">
        <v>192.77</v>
      </c>
      <c r="D17" s="64">
        <v>232.79</v>
      </c>
      <c r="E17" s="64">
        <v>182.62</v>
      </c>
      <c r="F17" s="65">
        <v>283.62</v>
      </c>
      <c r="G17" s="65">
        <v>269.06</v>
      </c>
      <c r="H17" s="65">
        <v>188.71</v>
      </c>
      <c r="I17" s="65">
        <v>211.25</v>
      </c>
      <c r="J17" s="65">
        <v>213.52</v>
      </c>
      <c r="K17" s="65">
        <v>258.92</v>
      </c>
      <c r="L17" s="65">
        <v>315.1</v>
      </c>
      <c r="M17" s="65">
        <v>316.97</v>
      </c>
      <c r="N17" s="66">
        <f t="shared" si="0"/>
        <v>2895.7799999999997</v>
      </c>
    </row>
    <row r="18" spans="1:14" ht="12.75">
      <c r="A18" s="58" t="s">
        <v>454</v>
      </c>
      <c r="B18" s="64">
        <v>0</v>
      </c>
      <c r="C18" s="64">
        <v>0</v>
      </c>
      <c r="D18" s="64">
        <v>22.7</v>
      </c>
      <c r="E18" s="64">
        <v>0</v>
      </c>
      <c r="F18" s="65">
        <v>142.5</v>
      </c>
      <c r="G18" s="65">
        <v>0</v>
      </c>
      <c r="H18" s="65">
        <v>35.75</v>
      </c>
      <c r="I18" s="65">
        <v>0</v>
      </c>
      <c r="J18" s="65">
        <v>42.25</v>
      </c>
      <c r="K18" s="65">
        <v>0</v>
      </c>
      <c r="L18" s="65">
        <v>35.75</v>
      </c>
      <c r="M18" s="65">
        <v>154.9</v>
      </c>
      <c r="N18" s="66">
        <f>SUM(B18:M18)</f>
        <v>433.85</v>
      </c>
    </row>
    <row r="19" spans="1:14" ht="12.75">
      <c r="A19" s="58" t="s">
        <v>443</v>
      </c>
      <c r="B19" s="64">
        <v>0</v>
      </c>
      <c r="C19" s="64">
        <v>0</v>
      </c>
      <c r="D19" s="64">
        <v>0</v>
      </c>
      <c r="E19" s="64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675</v>
      </c>
      <c r="L19" s="65">
        <v>0</v>
      </c>
      <c r="M19" s="65">
        <v>0</v>
      </c>
      <c r="N19" s="66">
        <f t="shared" si="0"/>
        <v>675</v>
      </c>
    </row>
    <row r="20" spans="1:14" ht="12.75">
      <c r="A20" s="58" t="s">
        <v>444</v>
      </c>
      <c r="B20" s="64">
        <v>0</v>
      </c>
      <c r="C20" s="64">
        <v>44.5</v>
      </c>
      <c r="D20" s="64">
        <v>0</v>
      </c>
      <c r="E20" s="64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f t="shared" si="0"/>
        <v>44.5</v>
      </c>
    </row>
    <row r="21" spans="1:14" ht="12.75">
      <c r="A21" s="58" t="s">
        <v>486</v>
      </c>
      <c r="B21" s="64">
        <v>135</v>
      </c>
      <c r="C21" s="64">
        <v>180</v>
      </c>
      <c r="D21" s="64">
        <v>150</v>
      </c>
      <c r="E21" s="64">
        <v>150</v>
      </c>
      <c r="F21" s="65">
        <v>150</v>
      </c>
      <c r="G21" s="65">
        <v>150</v>
      </c>
      <c r="H21" s="65">
        <v>150</v>
      </c>
      <c r="I21" s="65">
        <v>150</v>
      </c>
      <c r="J21" s="65">
        <v>250</v>
      </c>
      <c r="K21" s="65">
        <v>150</v>
      </c>
      <c r="L21" s="65">
        <v>150</v>
      </c>
      <c r="M21" s="65">
        <v>187.5</v>
      </c>
      <c r="N21" s="66">
        <f t="shared" si="0"/>
        <v>1952.5</v>
      </c>
    </row>
    <row r="22" spans="1:14" ht="12.75">
      <c r="A22" s="58" t="s">
        <v>469</v>
      </c>
      <c r="B22" s="64">
        <v>0</v>
      </c>
      <c r="C22" s="64">
        <v>0</v>
      </c>
      <c r="D22" s="64">
        <v>0</v>
      </c>
      <c r="E22" s="64">
        <v>0</v>
      </c>
      <c r="F22" s="65">
        <v>604.31</v>
      </c>
      <c r="G22" s="65">
        <v>0</v>
      </c>
      <c r="H22" s="65">
        <v>420</v>
      </c>
      <c r="I22" s="65">
        <v>417.18</v>
      </c>
      <c r="J22" s="65">
        <v>0</v>
      </c>
      <c r="K22" s="65">
        <v>0</v>
      </c>
      <c r="L22" s="65">
        <v>0</v>
      </c>
      <c r="M22" s="65">
        <v>0</v>
      </c>
      <c r="N22" s="66">
        <f t="shared" si="0"/>
        <v>1441.49</v>
      </c>
    </row>
    <row r="23" spans="1:14" ht="12.75">
      <c r="A23" s="58" t="s">
        <v>476</v>
      </c>
      <c r="B23" s="64">
        <v>0</v>
      </c>
      <c r="C23" s="64">
        <v>0</v>
      </c>
      <c r="D23" s="64">
        <v>0</v>
      </c>
      <c r="E23" s="64">
        <v>0</v>
      </c>
      <c r="F23" s="65">
        <v>0</v>
      </c>
      <c r="G23" s="65">
        <v>0</v>
      </c>
      <c r="H23" s="65">
        <v>0</v>
      </c>
      <c r="I23" s="65">
        <v>341.79</v>
      </c>
      <c r="J23" s="65">
        <v>0</v>
      </c>
      <c r="K23" s="65">
        <v>0</v>
      </c>
      <c r="L23" s="65">
        <v>0</v>
      </c>
      <c r="M23" s="65">
        <v>0</v>
      </c>
      <c r="N23" s="66">
        <f t="shared" si="0"/>
        <v>341.79</v>
      </c>
    </row>
    <row r="24" spans="1:14" ht="12.75">
      <c r="A24" s="58" t="s">
        <v>468</v>
      </c>
      <c r="B24" s="64">
        <v>30.96</v>
      </c>
      <c r="C24" s="64">
        <v>0</v>
      </c>
      <c r="D24" s="64">
        <v>0</v>
      </c>
      <c r="E24" s="64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109.13</v>
      </c>
      <c r="L24" s="65">
        <v>0</v>
      </c>
      <c r="M24" s="65">
        <v>36</v>
      </c>
      <c r="N24" s="66">
        <f>SUM(B24:M24)</f>
        <v>176.09</v>
      </c>
    </row>
    <row r="25" spans="1:14" ht="12.75">
      <c r="A25" s="58" t="s">
        <v>518</v>
      </c>
      <c r="B25" s="64">
        <v>0</v>
      </c>
      <c r="C25" s="64">
        <v>100</v>
      </c>
      <c r="D25" s="64">
        <v>0</v>
      </c>
      <c r="E25" s="64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6">
        <f>SUM(B25:M25)</f>
        <v>100</v>
      </c>
    </row>
    <row r="26" spans="1:14" ht="12.75">
      <c r="A26" s="58" t="s">
        <v>517</v>
      </c>
      <c r="B26" s="64">
        <v>0</v>
      </c>
      <c r="C26" s="64">
        <v>0</v>
      </c>
      <c r="D26" s="64">
        <v>0</v>
      </c>
      <c r="E26" s="64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215</v>
      </c>
      <c r="L26" s="65">
        <v>0</v>
      </c>
      <c r="M26" s="65">
        <v>0</v>
      </c>
      <c r="N26" s="66">
        <f t="shared" si="0"/>
        <v>215</v>
      </c>
    </row>
    <row r="27" spans="1:14" ht="12.75">
      <c r="A27" s="58" t="s">
        <v>516</v>
      </c>
      <c r="B27" s="64">
        <v>0</v>
      </c>
      <c r="C27" s="64">
        <v>0</v>
      </c>
      <c r="D27" s="64">
        <v>24.4</v>
      </c>
      <c r="E27" s="64">
        <v>0</v>
      </c>
      <c r="F27" s="65">
        <v>0</v>
      </c>
      <c r="G27" s="65">
        <v>0</v>
      </c>
      <c r="H27" s="65">
        <v>92</v>
      </c>
      <c r="I27" s="65">
        <v>0</v>
      </c>
      <c r="J27" s="65">
        <v>142.5</v>
      </c>
      <c r="K27" s="65">
        <v>138</v>
      </c>
      <c r="L27" s="65">
        <v>0</v>
      </c>
      <c r="M27" s="65">
        <v>0</v>
      </c>
      <c r="N27" s="66">
        <f t="shared" si="0"/>
        <v>396.9</v>
      </c>
    </row>
    <row r="28" spans="1:14" ht="12.75">
      <c r="A28" s="58" t="s">
        <v>467</v>
      </c>
      <c r="B28" s="64">
        <v>0</v>
      </c>
      <c r="C28" s="64">
        <v>50</v>
      </c>
      <c r="D28" s="64">
        <v>0</v>
      </c>
      <c r="E28" s="64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25</v>
      </c>
      <c r="N28" s="66">
        <f t="shared" si="0"/>
        <v>75</v>
      </c>
    </row>
    <row r="29" spans="1:14" ht="12.75">
      <c r="A29" s="58" t="s">
        <v>487</v>
      </c>
      <c r="B29" s="64">
        <v>0</v>
      </c>
      <c r="C29" s="64">
        <v>0</v>
      </c>
      <c r="D29" s="64">
        <v>0</v>
      </c>
      <c r="E29" s="64">
        <v>0</v>
      </c>
      <c r="F29" s="65">
        <v>38.71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6">
        <f t="shared" si="0"/>
        <v>38.71</v>
      </c>
    </row>
    <row r="30" spans="1:14" ht="12.75">
      <c r="A30" s="58" t="s">
        <v>523</v>
      </c>
      <c r="B30" s="64">
        <v>0</v>
      </c>
      <c r="C30" s="64">
        <v>0</v>
      </c>
      <c r="D30" s="64">
        <v>980</v>
      </c>
      <c r="E30" s="64">
        <v>980</v>
      </c>
      <c r="F30" s="65">
        <v>980</v>
      </c>
      <c r="G30" s="65">
        <v>872.2</v>
      </c>
      <c r="H30" s="65">
        <v>872.2</v>
      </c>
      <c r="I30" s="65">
        <v>872.2</v>
      </c>
      <c r="J30" s="65">
        <v>872.2</v>
      </c>
      <c r="K30" s="65">
        <v>872.2</v>
      </c>
      <c r="L30" s="65">
        <v>872.2</v>
      </c>
      <c r="M30" s="65">
        <v>872.2</v>
      </c>
      <c r="N30" s="66">
        <f t="shared" si="0"/>
        <v>9045.4</v>
      </c>
    </row>
    <row r="31" spans="1:14" ht="12.75">
      <c r="A31" s="58" t="s">
        <v>482</v>
      </c>
      <c r="B31" s="64">
        <v>0</v>
      </c>
      <c r="C31" s="64">
        <v>0</v>
      </c>
      <c r="D31" s="64">
        <v>0</v>
      </c>
      <c r="E31" s="64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222.15</v>
      </c>
      <c r="M31" s="65">
        <v>219.6</v>
      </c>
      <c r="N31" s="66">
        <f t="shared" si="0"/>
        <v>441.75</v>
      </c>
    </row>
    <row r="32" spans="1:14" ht="12.75">
      <c r="A32" s="58" t="s">
        <v>67</v>
      </c>
      <c r="B32" s="64">
        <v>664.03</v>
      </c>
      <c r="C32" s="64">
        <v>459.18</v>
      </c>
      <c r="D32" s="64">
        <v>136.25</v>
      </c>
      <c r="E32" s="64">
        <v>266.27</v>
      </c>
      <c r="F32" s="65">
        <v>379.4</v>
      </c>
      <c r="G32" s="65">
        <v>297.29</v>
      </c>
      <c r="H32" s="65">
        <v>288.26</v>
      </c>
      <c r="I32" s="65">
        <v>367.78</v>
      </c>
      <c r="J32" s="65">
        <v>552.47</v>
      </c>
      <c r="K32" s="65">
        <v>461.81</v>
      </c>
      <c r="L32" s="65">
        <v>184.12</v>
      </c>
      <c r="M32" s="65">
        <v>425.18</v>
      </c>
      <c r="N32" s="66">
        <f t="shared" si="0"/>
        <v>4482.04</v>
      </c>
    </row>
    <row r="33" spans="1:14" ht="12.75">
      <c r="A33" s="58" t="s">
        <v>480</v>
      </c>
      <c r="B33" s="64">
        <v>0</v>
      </c>
      <c r="C33" s="64">
        <v>0</v>
      </c>
      <c r="D33" s="64">
        <v>0</v>
      </c>
      <c r="E33" s="64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38.2</v>
      </c>
      <c r="L33" s="65">
        <v>0</v>
      </c>
      <c r="M33" s="65">
        <v>0</v>
      </c>
      <c r="N33" s="66">
        <f>SUM(B33:M33)</f>
        <v>38.2</v>
      </c>
    </row>
    <row r="34" spans="1:14" ht="12.75">
      <c r="A34" s="58" t="s">
        <v>472</v>
      </c>
      <c r="B34" s="64">
        <v>0</v>
      </c>
      <c r="C34" s="64">
        <v>0</v>
      </c>
      <c r="D34" s="64">
        <v>0</v>
      </c>
      <c r="E34" s="64">
        <v>0</v>
      </c>
      <c r="F34" s="65">
        <v>0</v>
      </c>
      <c r="G34" s="65">
        <v>240</v>
      </c>
      <c r="H34" s="65">
        <v>0</v>
      </c>
      <c r="I34" s="65">
        <v>0</v>
      </c>
      <c r="J34" s="65">
        <v>0</v>
      </c>
      <c r="K34" s="65">
        <v>390</v>
      </c>
      <c r="L34" s="65">
        <v>85</v>
      </c>
      <c r="M34" s="65">
        <v>590</v>
      </c>
      <c r="N34" s="66">
        <f t="shared" si="0"/>
        <v>1305</v>
      </c>
    </row>
    <row r="35" spans="1:14" ht="12.75">
      <c r="A35" s="58" t="s">
        <v>515</v>
      </c>
      <c r="B35" s="64">
        <v>0</v>
      </c>
      <c r="C35" s="64">
        <v>104.68</v>
      </c>
      <c r="D35" s="64">
        <v>0</v>
      </c>
      <c r="E35" s="64">
        <v>0</v>
      </c>
      <c r="F35" s="65">
        <v>0</v>
      </c>
      <c r="G35" s="65">
        <v>121.6</v>
      </c>
      <c r="H35" s="65">
        <v>0</v>
      </c>
      <c r="I35" s="65">
        <v>0</v>
      </c>
      <c r="J35" s="65">
        <v>121.6</v>
      </c>
      <c r="K35" s="65">
        <v>121.6</v>
      </c>
      <c r="L35" s="65">
        <v>0</v>
      </c>
      <c r="M35" s="65">
        <v>0</v>
      </c>
      <c r="N35" s="66">
        <f t="shared" si="0"/>
        <v>469.48</v>
      </c>
    </row>
    <row r="36" spans="1:14" ht="12.75">
      <c r="A36" s="58" t="s">
        <v>488</v>
      </c>
      <c r="B36" s="64">
        <v>24.88</v>
      </c>
      <c r="C36" s="64">
        <v>0</v>
      </c>
      <c r="D36" s="64">
        <v>0</v>
      </c>
      <c r="E36" s="64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6">
        <f t="shared" si="0"/>
        <v>24.88</v>
      </c>
    </row>
    <row r="37" spans="1:14" ht="12.75">
      <c r="A37" s="58" t="s">
        <v>458</v>
      </c>
      <c r="B37" s="64">
        <v>0</v>
      </c>
      <c r="C37" s="64">
        <v>0</v>
      </c>
      <c r="D37" s="64">
        <v>0</v>
      </c>
      <c r="E37" s="64">
        <v>0</v>
      </c>
      <c r="F37" s="65">
        <v>130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6">
        <f t="shared" si="0"/>
        <v>130</v>
      </c>
    </row>
    <row r="38" spans="1:14" ht="12.75">
      <c r="A38" s="58" t="s">
        <v>514</v>
      </c>
      <c r="B38" s="64">
        <v>0</v>
      </c>
      <c r="C38" s="64">
        <v>0</v>
      </c>
      <c r="D38" s="64">
        <v>25</v>
      </c>
      <c r="E38" s="64">
        <v>0</v>
      </c>
      <c r="F38" s="65">
        <v>50</v>
      </c>
      <c r="G38" s="65">
        <v>0</v>
      </c>
      <c r="H38" s="65">
        <v>0</v>
      </c>
      <c r="I38" s="65">
        <v>0</v>
      </c>
      <c r="J38" s="65">
        <v>200</v>
      </c>
      <c r="K38" s="65">
        <v>0</v>
      </c>
      <c r="L38" s="65">
        <v>0</v>
      </c>
      <c r="M38" s="65">
        <v>0</v>
      </c>
      <c r="N38" s="66">
        <f aca="true" t="shared" si="1" ref="N38:N67">SUM(B38:M38)</f>
        <v>275</v>
      </c>
    </row>
    <row r="39" spans="1:14" ht="12.75">
      <c r="A39" s="58" t="s">
        <v>513</v>
      </c>
      <c r="B39" s="64">
        <v>14</v>
      </c>
      <c r="C39" s="64">
        <v>450</v>
      </c>
      <c r="D39" s="64">
        <v>0</v>
      </c>
      <c r="E39" s="64">
        <v>80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495</v>
      </c>
      <c r="L39" s="65">
        <v>0</v>
      </c>
      <c r="M39" s="65">
        <v>0</v>
      </c>
      <c r="N39" s="66">
        <f t="shared" si="1"/>
        <v>1039</v>
      </c>
    </row>
    <row r="40" spans="1:14" ht="12.75">
      <c r="A40" s="58" t="s">
        <v>507</v>
      </c>
      <c r="B40" s="64">
        <v>0</v>
      </c>
      <c r="C40" s="64">
        <v>0</v>
      </c>
      <c r="D40" s="64">
        <v>0</v>
      </c>
      <c r="E40" s="64">
        <v>0</v>
      </c>
      <c r="F40" s="65">
        <v>50</v>
      </c>
      <c r="G40" s="65">
        <v>0</v>
      </c>
      <c r="H40" s="65">
        <v>0</v>
      </c>
      <c r="I40" s="65">
        <v>0</v>
      </c>
      <c r="J40" s="65">
        <v>350</v>
      </c>
      <c r="K40" s="65">
        <v>0</v>
      </c>
      <c r="L40" s="65">
        <v>0</v>
      </c>
      <c r="M40" s="65">
        <v>0</v>
      </c>
      <c r="N40" s="66">
        <f t="shared" si="1"/>
        <v>400</v>
      </c>
    </row>
    <row r="41" spans="1:14" ht="12.75">
      <c r="A41" s="58" t="s">
        <v>506</v>
      </c>
      <c r="B41" s="64">
        <v>0</v>
      </c>
      <c r="C41" s="64">
        <v>0</v>
      </c>
      <c r="D41" s="64">
        <v>105</v>
      </c>
      <c r="E41" s="64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6">
        <f t="shared" si="1"/>
        <v>105</v>
      </c>
    </row>
    <row r="42" spans="1:14" ht="12.75">
      <c r="A42" s="58" t="s">
        <v>505</v>
      </c>
      <c r="B42" s="64">
        <v>870</v>
      </c>
      <c r="C42" s="64">
        <v>215</v>
      </c>
      <c r="D42" s="64">
        <v>0</v>
      </c>
      <c r="E42" s="64">
        <v>0</v>
      </c>
      <c r="F42" s="65">
        <v>0</v>
      </c>
      <c r="G42" s="65">
        <v>45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6">
        <f>SUM(B42:M42)</f>
        <v>1130</v>
      </c>
    </row>
    <row r="43" spans="1:14" ht="12.75">
      <c r="A43" s="58" t="s">
        <v>473</v>
      </c>
      <c r="B43" s="64">
        <v>14095.34</v>
      </c>
      <c r="C43" s="64">
        <v>13818.89</v>
      </c>
      <c r="D43" s="64">
        <v>13940.57</v>
      </c>
      <c r="E43" s="64">
        <v>14849.3</v>
      </c>
      <c r="F43" s="65">
        <v>14916.35</v>
      </c>
      <c r="G43" s="65">
        <v>15781.14</v>
      </c>
      <c r="H43" s="65">
        <v>15497.47</v>
      </c>
      <c r="I43" s="65">
        <v>15497.47</v>
      </c>
      <c r="J43" s="65">
        <v>15632.79</v>
      </c>
      <c r="K43" s="65">
        <v>15330.35</v>
      </c>
      <c r="L43" s="65">
        <v>15377.85</v>
      </c>
      <c r="M43" s="65">
        <v>30714.01</v>
      </c>
      <c r="N43" s="66">
        <f t="shared" si="1"/>
        <v>195451.53000000003</v>
      </c>
    </row>
    <row r="44" spans="1:14" ht="12.75">
      <c r="A44" s="58" t="s">
        <v>107</v>
      </c>
      <c r="B44" s="64">
        <v>0</v>
      </c>
      <c r="C44" s="64">
        <v>0</v>
      </c>
      <c r="D44" s="64">
        <v>21730</v>
      </c>
      <c r="E44" s="64">
        <v>0</v>
      </c>
      <c r="F44" s="65">
        <v>0</v>
      </c>
      <c r="G44" s="65">
        <v>332</v>
      </c>
      <c r="H44" s="65">
        <v>30</v>
      </c>
      <c r="I44" s="65">
        <v>0</v>
      </c>
      <c r="J44" s="65">
        <v>0</v>
      </c>
      <c r="K44" s="65">
        <v>90</v>
      </c>
      <c r="L44" s="65">
        <v>0</v>
      </c>
      <c r="M44" s="65">
        <v>0</v>
      </c>
      <c r="N44" s="66">
        <f t="shared" si="1"/>
        <v>22182</v>
      </c>
    </row>
    <row r="45" spans="1:14" ht="12.75">
      <c r="A45" s="58" t="s">
        <v>345</v>
      </c>
      <c r="B45" s="64">
        <v>402</v>
      </c>
      <c r="C45" s="64">
        <v>0</v>
      </c>
      <c r="D45" s="64">
        <v>0</v>
      </c>
      <c r="E45" s="64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6">
        <f t="shared" si="1"/>
        <v>402</v>
      </c>
    </row>
    <row r="46" spans="1:14" ht="12.75">
      <c r="A46" s="58" t="s">
        <v>504</v>
      </c>
      <c r="B46" s="64">
        <v>0</v>
      </c>
      <c r="C46" s="64">
        <v>484</v>
      </c>
      <c r="D46" s="64">
        <v>0</v>
      </c>
      <c r="E46" s="64">
        <v>0</v>
      </c>
      <c r="F46" s="65">
        <v>595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6">
        <f>SUM(B46:M46)</f>
        <v>1079</v>
      </c>
    </row>
    <row r="47" spans="1:14" ht="12.75">
      <c r="A47" s="58" t="s">
        <v>457</v>
      </c>
      <c r="B47" s="64">
        <v>0</v>
      </c>
      <c r="C47" s="64">
        <v>0</v>
      </c>
      <c r="D47" s="64">
        <v>0</v>
      </c>
      <c r="E47" s="64">
        <v>75</v>
      </c>
      <c r="F47" s="65">
        <v>0</v>
      </c>
      <c r="G47" s="65">
        <v>0</v>
      </c>
      <c r="H47" s="65">
        <v>0</v>
      </c>
      <c r="I47" s="65">
        <v>148</v>
      </c>
      <c r="J47" s="65">
        <v>0</v>
      </c>
      <c r="K47" s="65">
        <v>0</v>
      </c>
      <c r="L47" s="65">
        <v>0</v>
      </c>
      <c r="M47" s="65">
        <v>0</v>
      </c>
      <c r="N47" s="66">
        <f>SUM(B47:M47)</f>
        <v>223</v>
      </c>
    </row>
    <row r="48" spans="1:14" ht="12.75">
      <c r="A48" s="58" t="s">
        <v>528</v>
      </c>
      <c r="B48" s="64">
        <v>0</v>
      </c>
      <c r="C48" s="64">
        <v>0</v>
      </c>
      <c r="D48" s="64">
        <v>0</v>
      </c>
      <c r="E48" s="64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748.3</v>
      </c>
      <c r="N48" s="66">
        <f>SUM(B48:M48)</f>
        <v>748.3</v>
      </c>
    </row>
    <row r="49" spans="1:14" ht="12.75">
      <c r="A49" s="58" t="s">
        <v>503</v>
      </c>
      <c r="B49" s="64">
        <v>0</v>
      </c>
      <c r="C49" s="64">
        <v>18</v>
      </c>
      <c r="D49" s="64">
        <v>0</v>
      </c>
      <c r="E49" s="64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43.5</v>
      </c>
      <c r="M49" s="65">
        <v>0</v>
      </c>
      <c r="N49" s="66">
        <f t="shared" si="1"/>
        <v>61.5</v>
      </c>
    </row>
    <row r="50" spans="1:14" ht="12.75">
      <c r="A50" s="58" t="s">
        <v>441</v>
      </c>
      <c r="B50" s="64">
        <v>0</v>
      </c>
      <c r="C50" s="64">
        <v>75</v>
      </c>
      <c r="D50" s="64">
        <v>0</v>
      </c>
      <c r="E50" s="64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6">
        <f t="shared" si="1"/>
        <v>75</v>
      </c>
    </row>
    <row r="51" spans="1:14" ht="12.75">
      <c r="A51" s="58" t="s">
        <v>445</v>
      </c>
      <c r="B51" s="64">
        <v>90</v>
      </c>
      <c r="C51" s="64">
        <v>0</v>
      </c>
      <c r="D51" s="64">
        <v>0</v>
      </c>
      <c r="E51" s="64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6">
        <f t="shared" si="1"/>
        <v>90</v>
      </c>
    </row>
    <row r="52" spans="1:14" ht="12.75">
      <c r="A52" s="58" t="s">
        <v>502</v>
      </c>
      <c r="B52" s="64">
        <v>0</v>
      </c>
      <c r="C52" s="64">
        <v>0</v>
      </c>
      <c r="D52" s="64">
        <v>0</v>
      </c>
      <c r="E52" s="64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361</v>
      </c>
      <c r="L52" s="65">
        <v>0</v>
      </c>
      <c r="M52" s="65">
        <v>0</v>
      </c>
      <c r="N52" s="66">
        <f t="shared" si="1"/>
        <v>361</v>
      </c>
    </row>
    <row r="53" spans="1:14" ht="12.75">
      <c r="A53" s="58" t="s">
        <v>500</v>
      </c>
      <c r="B53" s="64">
        <v>0</v>
      </c>
      <c r="C53" s="64">
        <v>0</v>
      </c>
      <c r="D53" s="64">
        <v>0</v>
      </c>
      <c r="E53" s="64">
        <v>0</v>
      </c>
      <c r="F53" s="65">
        <v>0</v>
      </c>
      <c r="G53" s="65">
        <v>0</v>
      </c>
      <c r="H53" s="65">
        <v>0</v>
      </c>
      <c r="I53" s="65">
        <v>25</v>
      </c>
      <c r="J53" s="65">
        <v>425</v>
      </c>
      <c r="K53" s="65">
        <v>0</v>
      </c>
      <c r="L53" s="65">
        <v>175</v>
      </c>
      <c r="M53" s="65">
        <v>0</v>
      </c>
      <c r="N53" s="66">
        <f t="shared" si="1"/>
        <v>625</v>
      </c>
    </row>
    <row r="54" spans="1:14" ht="12.75">
      <c r="A54" s="58" t="s">
        <v>501</v>
      </c>
      <c r="B54" s="64">
        <v>305</v>
      </c>
      <c r="C54" s="64">
        <v>75</v>
      </c>
      <c r="D54" s="64">
        <v>0</v>
      </c>
      <c r="E54" s="64">
        <v>0</v>
      </c>
      <c r="F54" s="65">
        <v>50</v>
      </c>
      <c r="G54" s="65">
        <v>0</v>
      </c>
      <c r="H54" s="65">
        <v>0</v>
      </c>
      <c r="I54" s="65">
        <v>0</v>
      </c>
      <c r="J54" s="65">
        <v>775</v>
      </c>
      <c r="K54" s="65">
        <v>0</v>
      </c>
      <c r="L54" s="65">
        <v>175</v>
      </c>
      <c r="M54" s="65">
        <v>0</v>
      </c>
      <c r="N54" s="66">
        <f t="shared" si="1"/>
        <v>1380</v>
      </c>
    </row>
    <row r="55" spans="1:14" ht="12.75">
      <c r="A55" s="58" t="s">
        <v>446</v>
      </c>
      <c r="B55" s="64">
        <v>0</v>
      </c>
      <c r="C55" s="64">
        <v>549</v>
      </c>
      <c r="D55" s="64">
        <v>549</v>
      </c>
      <c r="E55" s="64">
        <v>549</v>
      </c>
      <c r="F55" s="65">
        <v>549</v>
      </c>
      <c r="G55" s="65">
        <v>549</v>
      </c>
      <c r="H55" s="65">
        <v>549</v>
      </c>
      <c r="I55" s="65">
        <v>549</v>
      </c>
      <c r="J55" s="65">
        <v>549</v>
      </c>
      <c r="K55" s="65">
        <v>549</v>
      </c>
      <c r="L55" s="65">
        <v>549</v>
      </c>
      <c r="M55" s="65">
        <v>549</v>
      </c>
      <c r="N55" s="66">
        <f t="shared" si="1"/>
        <v>6039</v>
      </c>
    </row>
    <row r="56" spans="1:14" ht="12.75">
      <c r="A56" s="58" t="s">
        <v>499</v>
      </c>
      <c r="B56" s="64">
        <v>0</v>
      </c>
      <c r="C56" s="64">
        <v>0</v>
      </c>
      <c r="D56" s="64">
        <v>54.5</v>
      </c>
      <c r="E56" s="64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30</v>
      </c>
      <c r="L56" s="65">
        <v>0</v>
      </c>
      <c r="M56" s="65">
        <v>25.5</v>
      </c>
      <c r="N56" s="66">
        <f t="shared" si="1"/>
        <v>110</v>
      </c>
    </row>
    <row r="57" spans="1:14" ht="12.75">
      <c r="A57" s="58" t="s">
        <v>447</v>
      </c>
      <c r="B57" s="64">
        <v>236.9</v>
      </c>
      <c r="C57" s="64">
        <v>279.75</v>
      </c>
      <c r="D57" s="64">
        <v>392.8</v>
      </c>
      <c r="E57" s="64">
        <v>489.3</v>
      </c>
      <c r="F57" s="65">
        <v>315.32</v>
      </c>
      <c r="G57" s="65">
        <v>0</v>
      </c>
      <c r="H57" s="65">
        <v>178.9</v>
      </c>
      <c r="I57" s="65">
        <v>439.1</v>
      </c>
      <c r="J57" s="65">
        <v>312.5</v>
      </c>
      <c r="K57" s="65">
        <v>0</v>
      </c>
      <c r="L57" s="65">
        <v>172.5</v>
      </c>
      <c r="M57" s="65">
        <v>434.2</v>
      </c>
      <c r="N57" s="66">
        <f t="shared" si="1"/>
        <v>3251.27</v>
      </c>
    </row>
    <row r="58" spans="1:14" ht="12.75">
      <c r="A58" s="58" t="s">
        <v>478</v>
      </c>
      <c r="B58" s="64">
        <v>0</v>
      </c>
      <c r="C58" s="64">
        <v>0</v>
      </c>
      <c r="D58" s="64">
        <v>0</v>
      </c>
      <c r="E58" s="64">
        <v>0</v>
      </c>
      <c r="F58" s="65">
        <v>0</v>
      </c>
      <c r="G58" s="65">
        <v>0</v>
      </c>
      <c r="H58" s="65">
        <v>0</v>
      </c>
      <c r="I58" s="65">
        <v>0</v>
      </c>
      <c r="J58" s="65">
        <v>24</v>
      </c>
      <c r="K58" s="65">
        <v>0</v>
      </c>
      <c r="L58" s="65">
        <v>0</v>
      </c>
      <c r="M58" s="65">
        <v>0</v>
      </c>
      <c r="N58" s="66">
        <f t="shared" si="1"/>
        <v>24</v>
      </c>
    </row>
    <row r="59" spans="1:14" ht="12.75">
      <c r="A59" s="58" t="s">
        <v>448</v>
      </c>
      <c r="B59" s="64">
        <v>0</v>
      </c>
      <c r="C59" s="64">
        <v>0</v>
      </c>
      <c r="D59" s="64">
        <v>0</v>
      </c>
      <c r="E59" s="64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99</v>
      </c>
      <c r="M59" s="65">
        <v>0</v>
      </c>
      <c r="N59" s="66">
        <f t="shared" si="1"/>
        <v>99</v>
      </c>
    </row>
    <row r="60" spans="1:14" ht="12.75">
      <c r="A60" s="58" t="s">
        <v>498</v>
      </c>
      <c r="B60" s="64">
        <v>0</v>
      </c>
      <c r="C60" s="64">
        <v>0</v>
      </c>
      <c r="D60" s="64">
        <v>0</v>
      </c>
      <c r="E60" s="64">
        <v>0</v>
      </c>
      <c r="F60" s="65">
        <v>0</v>
      </c>
      <c r="G60" s="65">
        <v>0</v>
      </c>
      <c r="H60" s="65">
        <v>0</v>
      </c>
      <c r="I60" s="65">
        <v>500</v>
      </c>
      <c r="J60" s="65">
        <v>0</v>
      </c>
      <c r="K60" s="65">
        <v>0</v>
      </c>
      <c r="L60" s="65">
        <v>0</v>
      </c>
      <c r="M60" s="65">
        <v>0</v>
      </c>
      <c r="N60" s="66">
        <f>SUM(B60:M60)</f>
        <v>500</v>
      </c>
    </row>
    <row r="61" spans="1:14" ht="12.75">
      <c r="A61" s="58" t="s">
        <v>449</v>
      </c>
      <c r="B61" s="64">
        <v>60</v>
      </c>
      <c r="C61" s="64">
        <v>0</v>
      </c>
      <c r="D61" s="64">
        <v>0</v>
      </c>
      <c r="E61" s="64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6">
        <f t="shared" si="1"/>
        <v>60</v>
      </c>
    </row>
    <row r="62" spans="1:14" ht="12.75">
      <c r="A62" s="71" t="s">
        <v>526</v>
      </c>
      <c r="B62" s="64">
        <v>0</v>
      </c>
      <c r="C62" s="64">
        <v>0</v>
      </c>
      <c r="D62" s="64">
        <v>25</v>
      </c>
      <c r="E62" s="64">
        <v>0</v>
      </c>
      <c r="F62" s="65">
        <v>0</v>
      </c>
      <c r="G62" s="65">
        <v>0</v>
      </c>
      <c r="H62" s="65">
        <v>0</v>
      </c>
      <c r="I62" s="65">
        <v>0</v>
      </c>
      <c r="J62" s="65">
        <v>325</v>
      </c>
      <c r="K62" s="65">
        <v>0</v>
      </c>
      <c r="L62" s="65">
        <v>0</v>
      </c>
      <c r="M62" s="65">
        <v>0</v>
      </c>
      <c r="N62" s="66">
        <f t="shared" si="1"/>
        <v>350</v>
      </c>
    </row>
    <row r="63" spans="1:14" ht="12.75">
      <c r="A63" s="58" t="s">
        <v>450</v>
      </c>
      <c r="B63" s="64">
        <v>0</v>
      </c>
      <c r="C63" s="64">
        <v>515</v>
      </c>
      <c r="D63" s="64">
        <v>520</v>
      </c>
      <c r="E63" s="64">
        <v>530</v>
      </c>
      <c r="F63" s="65">
        <v>0</v>
      </c>
      <c r="G63" s="65">
        <v>0</v>
      </c>
      <c r="H63" s="65">
        <v>0</v>
      </c>
      <c r="I63" s="65">
        <v>0</v>
      </c>
      <c r="J63" s="65">
        <v>435</v>
      </c>
      <c r="K63" s="65">
        <v>0</v>
      </c>
      <c r="L63" s="65">
        <v>0</v>
      </c>
      <c r="M63" s="65">
        <v>0</v>
      </c>
      <c r="N63" s="66">
        <f t="shared" si="1"/>
        <v>2000</v>
      </c>
    </row>
    <row r="64" spans="1:14" ht="12.75">
      <c r="A64" s="58" t="s">
        <v>497</v>
      </c>
      <c r="B64" s="64">
        <v>0</v>
      </c>
      <c r="C64" s="64">
        <v>73</v>
      </c>
      <c r="D64" s="64">
        <v>0</v>
      </c>
      <c r="E64" s="64">
        <v>44</v>
      </c>
      <c r="F64" s="65">
        <v>106.75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6">
        <f t="shared" si="1"/>
        <v>223.75</v>
      </c>
    </row>
    <row r="65" spans="1:14" ht="12.75">
      <c r="A65" s="58" t="s">
        <v>391</v>
      </c>
      <c r="B65" s="64">
        <v>0</v>
      </c>
      <c r="C65" s="64">
        <v>0</v>
      </c>
      <c r="D65" s="64">
        <v>0</v>
      </c>
      <c r="E65" s="64">
        <v>0</v>
      </c>
      <c r="F65" s="65">
        <v>0</v>
      </c>
      <c r="G65" s="65">
        <v>0</v>
      </c>
      <c r="H65" s="65">
        <v>0</v>
      </c>
      <c r="I65" s="65">
        <v>0</v>
      </c>
      <c r="J65" s="65">
        <v>186.95</v>
      </c>
      <c r="K65" s="65">
        <v>0</v>
      </c>
      <c r="L65" s="65">
        <v>0</v>
      </c>
      <c r="M65" s="65">
        <v>0</v>
      </c>
      <c r="N65" s="66">
        <f t="shared" si="1"/>
        <v>186.95</v>
      </c>
    </row>
    <row r="66" spans="1:14" ht="12.75">
      <c r="A66" s="58" t="s">
        <v>496</v>
      </c>
      <c r="B66" s="64">
        <v>150</v>
      </c>
      <c r="C66" s="64">
        <v>150</v>
      </c>
      <c r="D66" s="64">
        <v>150</v>
      </c>
      <c r="E66" s="64">
        <v>150</v>
      </c>
      <c r="F66" s="65">
        <v>150</v>
      </c>
      <c r="G66" s="65">
        <v>180</v>
      </c>
      <c r="H66" s="65">
        <v>180</v>
      </c>
      <c r="I66" s="65">
        <v>180</v>
      </c>
      <c r="J66" s="65">
        <v>180</v>
      </c>
      <c r="K66" s="65">
        <v>180</v>
      </c>
      <c r="L66" s="65">
        <v>180</v>
      </c>
      <c r="M66" s="65">
        <v>180</v>
      </c>
      <c r="N66" s="66">
        <f t="shared" si="1"/>
        <v>2010</v>
      </c>
    </row>
    <row r="67" spans="1:14" ht="12.75">
      <c r="A67" s="58" t="s">
        <v>451</v>
      </c>
      <c r="B67" s="64">
        <v>1500</v>
      </c>
      <c r="C67" s="64">
        <v>1500</v>
      </c>
      <c r="D67" s="64">
        <v>1500</v>
      </c>
      <c r="E67" s="64">
        <v>1500</v>
      </c>
      <c r="F67" s="65">
        <v>1500</v>
      </c>
      <c r="G67" s="65">
        <v>1500</v>
      </c>
      <c r="H67" s="65">
        <v>1500</v>
      </c>
      <c r="I67" s="65">
        <v>1500</v>
      </c>
      <c r="J67" s="65">
        <v>1500</v>
      </c>
      <c r="K67" s="65">
        <v>1500</v>
      </c>
      <c r="L67" s="65">
        <v>1500</v>
      </c>
      <c r="M67" s="65">
        <v>1500</v>
      </c>
      <c r="N67" s="66">
        <f t="shared" si="1"/>
        <v>18000</v>
      </c>
    </row>
    <row r="68" spans="1:14" ht="12.75">
      <c r="A68" s="58" t="s">
        <v>466</v>
      </c>
      <c r="B68" s="64">
        <v>0</v>
      </c>
      <c r="C68" s="64">
        <v>0</v>
      </c>
      <c r="D68" s="64">
        <v>0</v>
      </c>
      <c r="E68" s="64">
        <v>0</v>
      </c>
      <c r="F68" s="65">
        <v>40500</v>
      </c>
      <c r="G68" s="65">
        <v>0</v>
      </c>
      <c r="H68" s="65">
        <v>44.47</v>
      </c>
      <c r="I68" s="65">
        <v>0</v>
      </c>
      <c r="J68" s="65">
        <v>0</v>
      </c>
      <c r="K68" s="65">
        <v>184.45</v>
      </c>
      <c r="L68" s="65">
        <v>35</v>
      </c>
      <c r="M68" s="65">
        <v>0</v>
      </c>
      <c r="N68" s="66">
        <f aca="true" t="shared" si="2" ref="N68:N95">SUM(B68:M68)</f>
        <v>40763.92</v>
      </c>
    </row>
    <row r="69" spans="1:14" ht="12.75">
      <c r="A69" s="58" t="s">
        <v>495</v>
      </c>
      <c r="B69" s="64">
        <v>0</v>
      </c>
      <c r="C69" s="64">
        <v>0</v>
      </c>
      <c r="D69" s="64">
        <v>0</v>
      </c>
      <c r="E69" s="64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65</v>
      </c>
      <c r="M69" s="65">
        <v>0</v>
      </c>
      <c r="N69" s="66">
        <f t="shared" si="2"/>
        <v>65</v>
      </c>
    </row>
    <row r="70" spans="1:14" ht="12.75">
      <c r="A70" s="58" t="s">
        <v>464</v>
      </c>
      <c r="B70" s="64">
        <v>1069.39</v>
      </c>
      <c r="C70" s="64">
        <v>1051.68</v>
      </c>
      <c r="D70" s="64">
        <v>0</v>
      </c>
      <c r="E70" s="64">
        <v>0</v>
      </c>
      <c r="F70" s="65">
        <v>1019.44</v>
      </c>
      <c r="G70" s="65">
        <v>5661.51</v>
      </c>
      <c r="H70" s="65">
        <v>0</v>
      </c>
      <c r="I70" s="65">
        <v>0</v>
      </c>
      <c r="J70" s="65">
        <v>1807.6</v>
      </c>
      <c r="K70" s="65">
        <v>0</v>
      </c>
      <c r="L70" s="65">
        <v>0</v>
      </c>
      <c r="M70" s="65">
        <v>0</v>
      </c>
      <c r="N70" s="66">
        <f t="shared" si="2"/>
        <v>10609.62</v>
      </c>
    </row>
    <row r="71" spans="1:14" ht="12.75">
      <c r="A71" s="58" t="s">
        <v>465</v>
      </c>
      <c r="B71" s="64">
        <v>6021.28</v>
      </c>
      <c r="C71" s="64">
        <v>6068.04</v>
      </c>
      <c r="D71" s="64">
        <v>5972.07</v>
      </c>
      <c r="E71" s="64">
        <v>7303.85</v>
      </c>
      <c r="F71" s="65">
        <v>6836.45</v>
      </c>
      <c r="G71" s="65">
        <v>4550.72</v>
      </c>
      <c r="H71" s="65">
        <v>12413.8</v>
      </c>
      <c r="I71" s="65">
        <v>7415.38</v>
      </c>
      <c r="J71" s="65">
        <v>6439.35</v>
      </c>
      <c r="K71" s="65">
        <v>7362.29</v>
      </c>
      <c r="L71" s="65">
        <v>7124.74</v>
      </c>
      <c r="M71" s="65">
        <v>11006.78</v>
      </c>
      <c r="N71" s="66">
        <f t="shared" si="2"/>
        <v>88514.74999999999</v>
      </c>
    </row>
    <row r="72" spans="1:14" ht="12.75">
      <c r="A72" s="58" t="s">
        <v>217</v>
      </c>
      <c r="B72" s="64">
        <v>34608.93</v>
      </c>
      <c r="C72" s="64">
        <v>32491.75</v>
      </c>
      <c r="D72" s="64">
        <v>31264.74</v>
      </c>
      <c r="E72" s="64">
        <v>32586.64</v>
      </c>
      <c r="F72" s="65">
        <v>32644.94</v>
      </c>
      <c r="G72" s="65">
        <v>31771.76</v>
      </c>
      <c r="H72" s="65">
        <v>31754.44</v>
      </c>
      <c r="I72" s="65">
        <v>31754.44</v>
      </c>
      <c r="J72" s="65">
        <v>31967.32</v>
      </c>
      <c r="K72" s="65">
        <v>32176.47</v>
      </c>
      <c r="L72" s="65">
        <v>32113.42</v>
      </c>
      <c r="M72" s="65">
        <v>69401.39</v>
      </c>
      <c r="N72" s="66">
        <f t="shared" si="2"/>
        <v>424536.24000000005</v>
      </c>
    </row>
    <row r="73" spans="1:14" ht="12.75">
      <c r="A73" s="58" t="s">
        <v>463</v>
      </c>
      <c r="B73" s="64">
        <v>0</v>
      </c>
      <c r="C73" s="64">
        <v>193.93</v>
      </c>
      <c r="D73" s="64">
        <v>0</v>
      </c>
      <c r="E73" s="64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6">
        <f t="shared" si="2"/>
        <v>193.93</v>
      </c>
    </row>
    <row r="74" spans="1:14" ht="12.75">
      <c r="A74" s="58" t="s">
        <v>527</v>
      </c>
      <c r="B74" s="64">
        <v>0</v>
      </c>
      <c r="C74" s="64">
        <v>0</v>
      </c>
      <c r="D74" s="64">
        <v>0</v>
      </c>
      <c r="E74" s="64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130.96</v>
      </c>
      <c r="N74" s="66">
        <f>SUM(B74:M74)</f>
        <v>130.96</v>
      </c>
    </row>
    <row r="75" spans="1:14" ht="12.75">
      <c r="A75" s="58" t="s">
        <v>525</v>
      </c>
      <c r="B75" s="64">
        <v>0</v>
      </c>
      <c r="C75" s="64">
        <v>0</v>
      </c>
      <c r="D75" s="64">
        <v>25</v>
      </c>
      <c r="E75" s="64">
        <v>0</v>
      </c>
      <c r="F75" s="65">
        <v>50</v>
      </c>
      <c r="G75" s="65">
        <v>0</v>
      </c>
      <c r="H75" s="65">
        <v>0</v>
      </c>
      <c r="I75" s="65">
        <v>0</v>
      </c>
      <c r="J75" s="65">
        <v>350</v>
      </c>
      <c r="K75" s="65">
        <v>25</v>
      </c>
      <c r="L75" s="65">
        <v>0</v>
      </c>
      <c r="M75" s="65">
        <v>0</v>
      </c>
      <c r="N75" s="66">
        <f t="shared" si="2"/>
        <v>450</v>
      </c>
    </row>
    <row r="76" spans="1:14" ht="12.75">
      <c r="A76" s="58" t="s">
        <v>471</v>
      </c>
      <c r="B76" s="64">
        <v>0</v>
      </c>
      <c r="C76" s="64">
        <v>0</v>
      </c>
      <c r="D76" s="64">
        <v>0</v>
      </c>
      <c r="E76" s="64">
        <v>0</v>
      </c>
      <c r="F76" s="65">
        <v>0</v>
      </c>
      <c r="G76" s="65">
        <v>558.41</v>
      </c>
      <c r="H76" s="65">
        <v>314.84</v>
      </c>
      <c r="I76" s="65">
        <v>0</v>
      </c>
      <c r="J76" s="65">
        <v>867.73</v>
      </c>
      <c r="K76" s="65">
        <v>0</v>
      </c>
      <c r="L76" s="65">
        <v>612.79</v>
      </c>
      <c r="M76" s="65">
        <v>1176.94</v>
      </c>
      <c r="N76" s="66">
        <f>SUM(B76:M76)</f>
        <v>3530.71</v>
      </c>
    </row>
    <row r="77" spans="1:14" ht="12.75">
      <c r="A77" s="58" t="s">
        <v>475</v>
      </c>
      <c r="B77" s="64">
        <v>0</v>
      </c>
      <c r="C77" s="64">
        <v>0</v>
      </c>
      <c r="D77" s="64">
        <v>0</v>
      </c>
      <c r="E77" s="64">
        <v>0</v>
      </c>
      <c r="F77" s="65">
        <v>0</v>
      </c>
      <c r="G77" s="65">
        <v>0</v>
      </c>
      <c r="H77" s="65">
        <v>250.04</v>
      </c>
      <c r="I77" s="65">
        <v>181.76</v>
      </c>
      <c r="J77" s="65">
        <v>0</v>
      </c>
      <c r="K77" s="65">
        <v>0</v>
      </c>
      <c r="L77" s="65">
        <v>0</v>
      </c>
      <c r="M77" s="65">
        <v>0</v>
      </c>
      <c r="N77" s="66">
        <f>SUM(B77:M77)</f>
        <v>431.79999999999995</v>
      </c>
    </row>
    <row r="78" spans="1:14" ht="12.75">
      <c r="A78" s="58" t="s">
        <v>462</v>
      </c>
      <c r="B78" s="64">
        <v>0</v>
      </c>
      <c r="C78" s="64">
        <v>0</v>
      </c>
      <c r="D78" s="64">
        <v>0</v>
      </c>
      <c r="E78" s="64">
        <v>0</v>
      </c>
      <c r="F78" s="65">
        <v>0</v>
      </c>
      <c r="G78" s="65">
        <v>30000</v>
      </c>
      <c r="H78" s="65">
        <v>30000</v>
      </c>
      <c r="I78" s="65">
        <v>27000</v>
      </c>
      <c r="J78" s="65">
        <v>0</v>
      </c>
      <c r="K78" s="65">
        <v>0</v>
      </c>
      <c r="L78" s="65">
        <v>0</v>
      </c>
      <c r="M78" s="65">
        <v>13523.48</v>
      </c>
      <c r="N78" s="66">
        <f t="shared" si="2"/>
        <v>100523.48</v>
      </c>
    </row>
    <row r="79" spans="1:14" ht="12.75">
      <c r="A79" s="58" t="s">
        <v>460</v>
      </c>
      <c r="B79" s="64">
        <v>0</v>
      </c>
      <c r="C79" s="64">
        <v>0</v>
      </c>
      <c r="D79" s="64">
        <v>0</v>
      </c>
      <c r="E79" s="64">
        <v>0</v>
      </c>
      <c r="F79" s="65">
        <v>0</v>
      </c>
      <c r="G79" s="65">
        <v>4028.08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3831</v>
      </c>
      <c r="N79" s="66">
        <f t="shared" si="2"/>
        <v>7859.08</v>
      </c>
    </row>
    <row r="80" spans="1:14" ht="12.75">
      <c r="A80" s="58" t="s">
        <v>461</v>
      </c>
      <c r="B80" s="64">
        <v>3505.23</v>
      </c>
      <c r="C80" s="64">
        <v>3153.32</v>
      </c>
      <c r="D80" s="64">
        <v>3080.11</v>
      </c>
      <c r="E80" s="64">
        <v>3807.56</v>
      </c>
      <c r="F80" s="65">
        <v>3746.26</v>
      </c>
      <c r="G80" s="65">
        <v>4266.98</v>
      </c>
      <c r="H80" s="65">
        <v>3630.44</v>
      </c>
      <c r="I80" s="65">
        <v>3630.44</v>
      </c>
      <c r="J80" s="65">
        <v>3879.13</v>
      </c>
      <c r="K80" s="65">
        <v>3705.56</v>
      </c>
      <c r="L80" s="65">
        <v>3692.49</v>
      </c>
      <c r="M80" s="65">
        <v>7295.2</v>
      </c>
      <c r="N80" s="66">
        <f t="shared" si="2"/>
        <v>47392.719999999994</v>
      </c>
    </row>
    <row r="81" spans="1:14" ht="12.75">
      <c r="A81" s="58" t="s">
        <v>481</v>
      </c>
      <c r="B81" s="64">
        <v>0</v>
      </c>
      <c r="C81" s="64">
        <v>0</v>
      </c>
      <c r="D81" s="64">
        <v>0</v>
      </c>
      <c r="E81" s="64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200</v>
      </c>
      <c r="L81" s="65">
        <v>0</v>
      </c>
      <c r="M81" s="65">
        <v>0</v>
      </c>
      <c r="N81" s="66">
        <f>SUM(B81:M81)</f>
        <v>200</v>
      </c>
    </row>
    <row r="82" spans="1:14" ht="12.75">
      <c r="A82" s="58" t="s">
        <v>452</v>
      </c>
      <c r="B82" s="64">
        <v>308</v>
      </c>
      <c r="C82" s="64">
        <v>0</v>
      </c>
      <c r="D82" s="64">
        <v>0</v>
      </c>
      <c r="E82" s="64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6">
        <f t="shared" si="2"/>
        <v>308</v>
      </c>
    </row>
    <row r="83" spans="1:14" ht="12.75">
      <c r="A83" s="58" t="s">
        <v>494</v>
      </c>
      <c r="B83" s="64">
        <v>0</v>
      </c>
      <c r="C83" s="64">
        <v>0</v>
      </c>
      <c r="D83" s="64">
        <v>0</v>
      </c>
      <c r="E83" s="64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65">
        <v>260</v>
      </c>
      <c r="M83" s="65">
        <v>0</v>
      </c>
      <c r="N83" s="66">
        <f>SUM(B83:M83)</f>
        <v>260</v>
      </c>
    </row>
    <row r="84" spans="1:14" ht="12.75">
      <c r="A84" s="58" t="s">
        <v>477</v>
      </c>
      <c r="B84" s="64">
        <v>0</v>
      </c>
      <c r="C84" s="64">
        <v>0</v>
      </c>
      <c r="D84" s="64">
        <v>0</v>
      </c>
      <c r="E84" s="64">
        <v>0</v>
      </c>
      <c r="F84" s="65">
        <v>0</v>
      </c>
      <c r="G84" s="65">
        <v>0</v>
      </c>
      <c r="H84" s="65">
        <v>0</v>
      </c>
      <c r="I84" s="65">
        <v>0</v>
      </c>
      <c r="J84" s="65">
        <v>63</v>
      </c>
      <c r="K84" s="65">
        <v>0</v>
      </c>
      <c r="L84" s="65">
        <v>0</v>
      </c>
      <c r="M84" s="65">
        <v>0</v>
      </c>
      <c r="N84" s="66">
        <f>SUM(B84:M84)</f>
        <v>63</v>
      </c>
    </row>
    <row r="85" spans="1:14" ht="12.75">
      <c r="A85" s="58" t="s">
        <v>493</v>
      </c>
      <c r="B85" s="64">
        <v>0</v>
      </c>
      <c r="C85" s="64">
        <v>0</v>
      </c>
      <c r="D85" s="64">
        <v>0</v>
      </c>
      <c r="E85" s="64">
        <v>53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6">
        <f t="shared" si="2"/>
        <v>53</v>
      </c>
    </row>
    <row r="86" spans="1:14" ht="12.75">
      <c r="A86" s="58" t="s">
        <v>492</v>
      </c>
      <c r="B86" s="64">
        <v>0</v>
      </c>
      <c r="C86" s="64">
        <v>400</v>
      </c>
      <c r="D86" s="64">
        <v>0</v>
      </c>
      <c r="E86" s="64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6">
        <f t="shared" si="2"/>
        <v>400</v>
      </c>
    </row>
    <row r="87" spans="1:14" ht="12.75">
      <c r="A87" s="58" t="s">
        <v>470</v>
      </c>
      <c r="B87" s="64">
        <v>0</v>
      </c>
      <c r="C87" s="64">
        <v>432</v>
      </c>
      <c r="D87" s="64">
        <v>0</v>
      </c>
      <c r="E87" s="64">
        <v>0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6">
        <f t="shared" si="2"/>
        <v>432</v>
      </c>
    </row>
    <row r="88" spans="1:14" ht="12.75">
      <c r="A88" s="58" t="s">
        <v>524</v>
      </c>
      <c r="B88" s="64">
        <v>0</v>
      </c>
      <c r="C88" s="64">
        <v>0</v>
      </c>
      <c r="D88" s="64">
        <v>0</v>
      </c>
      <c r="E88" s="64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240</v>
      </c>
      <c r="L88" s="65">
        <v>0</v>
      </c>
      <c r="M88" s="65">
        <v>0</v>
      </c>
      <c r="N88" s="66">
        <f>SUM(B88:M88)</f>
        <v>240</v>
      </c>
    </row>
    <row r="89" spans="1:14" ht="12.75">
      <c r="A89" s="58" t="s">
        <v>440</v>
      </c>
      <c r="B89" s="64">
        <v>0</v>
      </c>
      <c r="C89" s="64">
        <v>360</v>
      </c>
      <c r="D89" s="64">
        <v>0</v>
      </c>
      <c r="E89" s="64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6">
        <f t="shared" si="2"/>
        <v>360</v>
      </c>
    </row>
    <row r="90" spans="1:14" ht="12.75">
      <c r="A90" s="58" t="s">
        <v>485</v>
      </c>
      <c r="B90" s="64">
        <v>0</v>
      </c>
      <c r="C90" s="64">
        <v>0</v>
      </c>
      <c r="D90" s="64">
        <v>0</v>
      </c>
      <c r="E90" s="64">
        <v>0</v>
      </c>
      <c r="F90" s="65">
        <v>0</v>
      </c>
      <c r="G90" s="65">
        <v>501.12</v>
      </c>
      <c r="H90" s="65">
        <v>0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6">
        <f t="shared" si="2"/>
        <v>501.12</v>
      </c>
    </row>
    <row r="91" spans="1:14" ht="12.75">
      <c r="A91" s="58" t="s">
        <v>65</v>
      </c>
      <c r="B91" s="64">
        <v>1182</v>
      </c>
      <c r="C91" s="64">
        <v>1182</v>
      </c>
      <c r="D91" s="64">
        <v>1162.3</v>
      </c>
      <c r="E91" s="64">
        <v>1359.3</v>
      </c>
      <c r="F91" s="65">
        <v>1162.3</v>
      </c>
      <c r="G91" s="65">
        <v>1162.3</v>
      </c>
      <c r="H91" s="65">
        <v>1162.3</v>
      </c>
      <c r="I91" s="65">
        <v>1162.3</v>
      </c>
      <c r="J91" s="65">
        <v>1162.3</v>
      </c>
      <c r="K91" s="65">
        <v>1162.3</v>
      </c>
      <c r="L91" s="65">
        <v>1162.3</v>
      </c>
      <c r="M91" s="65">
        <v>1162.3</v>
      </c>
      <c r="N91" s="66">
        <f t="shared" si="2"/>
        <v>14183.999999999996</v>
      </c>
    </row>
    <row r="92" spans="1:14" ht="12.75">
      <c r="A92" s="58" t="s">
        <v>491</v>
      </c>
      <c r="B92" s="64">
        <v>45</v>
      </c>
      <c r="C92" s="64">
        <v>45</v>
      </c>
      <c r="D92" s="64">
        <v>45</v>
      </c>
      <c r="E92" s="64">
        <v>45</v>
      </c>
      <c r="F92" s="65">
        <v>45</v>
      </c>
      <c r="G92" s="65">
        <v>45</v>
      </c>
      <c r="H92" s="65">
        <v>45</v>
      </c>
      <c r="I92" s="65">
        <v>45</v>
      </c>
      <c r="J92" s="65">
        <v>45</v>
      </c>
      <c r="K92" s="65">
        <v>45</v>
      </c>
      <c r="L92" s="65">
        <v>45</v>
      </c>
      <c r="M92" s="65">
        <v>45</v>
      </c>
      <c r="N92" s="66">
        <f t="shared" si="2"/>
        <v>540</v>
      </c>
    </row>
    <row r="93" spans="1:14" ht="12.75">
      <c r="A93" s="58" t="s">
        <v>66</v>
      </c>
      <c r="B93" s="64">
        <v>936.2</v>
      </c>
      <c r="C93" s="64">
        <v>592.51</v>
      </c>
      <c r="D93" s="64">
        <v>1144.96</v>
      </c>
      <c r="E93" s="64">
        <v>1150.87</v>
      </c>
      <c r="F93" s="65">
        <v>1007.42</v>
      </c>
      <c r="G93" s="65">
        <v>970.7</v>
      </c>
      <c r="H93" s="65">
        <v>1019.14</v>
      </c>
      <c r="I93" s="65">
        <v>887.99</v>
      </c>
      <c r="J93" s="65">
        <v>905.7</v>
      </c>
      <c r="K93" s="65">
        <v>1137.63</v>
      </c>
      <c r="L93" s="65">
        <v>1183.14</v>
      </c>
      <c r="M93" s="65">
        <v>1120.21</v>
      </c>
      <c r="N93" s="66">
        <f t="shared" si="2"/>
        <v>12056.469999999998</v>
      </c>
    </row>
    <row r="94" spans="1:14" ht="12.75">
      <c r="A94" s="58" t="s">
        <v>489</v>
      </c>
      <c r="B94" s="64">
        <v>0</v>
      </c>
      <c r="C94" s="64">
        <v>0</v>
      </c>
      <c r="D94" s="64">
        <v>25</v>
      </c>
      <c r="E94" s="64">
        <v>0</v>
      </c>
      <c r="F94" s="65">
        <v>0</v>
      </c>
      <c r="G94" s="65">
        <v>0</v>
      </c>
      <c r="H94" s="65">
        <v>0</v>
      </c>
      <c r="I94" s="65">
        <v>0</v>
      </c>
      <c r="J94" s="65">
        <v>70</v>
      </c>
      <c r="K94" s="65">
        <v>0</v>
      </c>
      <c r="L94" s="65">
        <v>0</v>
      </c>
      <c r="M94" s="65">
        <v>0</v>
      </c>
      <c r="N94" s="66">
        <f t="shared" si="2"/>
        <v>95</v>
      </c>
    </row>
    <row r="95" spans="1:14" ht="12.75">
      <c r="A95" s="58" t="s">
        <v>453</v>
      </c>
      <c r="B95" s="64">
        <v>0</v>
      </c>
      <c r="C95" s="64">
        <v>73.4</v>
      </c>
      <c r="D95" s="64">
        <v>0</v>
      </c>
      <c r="E95" s="64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95</v>
      </c>
      <c r="M95" s="65">
        <v>0</v>
      </c>
      <c r="N95" s="66">
        <f t="shared" si="2"/>
        <v>168.4</v>
      </c>
    </row>
    <row r="96" spans="1:14" ht="13.5" thickBot="1">
      <c r="A96" s="67" t="s">
        <v>490</v>
      </c>
      <c r="B96" s="68">
        <v>0</v>
      </c>
      <c r="C96" s="68">
        <v>0</v>
      </c>
      <c r="D96" s="68">
        <v>0</v>
      </c>
      <c r="E96" s="68">
        <v>1224.64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70">
        <f>SUM(B96:M96)</f>
        <v>1224.64</v>
      </c>
    </row>
    <row r="97" spans="1:14" ht="6" customHeight="1" thickBot="1" thickTop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27"/>
      <c r="L97" s="27"/>
      <c r="M97" s="27"/>
      <c r="N97" s="21"/>
    </row>
    <row r="98" spans="1:14" ht="17.25" thickTop="1">
      <c r="A98" s="75" t="s">
        <v>411</v>
      </c>
      <c r="B98" s="24">
        <f aca="true" t="shared" si="3" ref="B98:N98">SUM(B4:B6)</f>
        <v>94076.85</v>
      </c>
      <c r="C98" s="24">
        <f t="shared" si="3"/>
        <v>94385.49</v>
      </c>
      <c r="D98" s="24">
        <f t="shared" si="3"/>
        <v>94847.63</v>
      </c>
      <c r="E98" s="24">
        <f t="shared" si="3"/>
        <v>94721.28</v>
      </c>
      <c r="F98" s="24">
        <f t="shared" si="3"/>
        <v>94746.83</v>
      </c>
      <c r="G98" s="24">
        <f t="shared" si="3"/>
        <v>94137.98</v>
      </c>
      <c r="H98" s="24">
        <f t="shared" si="3"/>
        <v>94353.85</v>
      </c>
      <c r="I98" s="24">
        <f t="shared" si="3"/>
        <v>94300.39</v>
      </c>
      <c r="J98" s="24">
        <f t="shared" si="3"/>
        <v>94213.46</v>
      </c>
      <c r="K98" s="24">
        <f t="shared" si="3"/>
        <v>94599.05</v>
      </c>
      <c r="L98" s="55">
        <f t="shared" si="3"/>
        <v>94726.27</v>
      </c>
      <c r="M98" s="55">
        <f t="shared" si="3"/>
        <v>93750</v>
      </c>
      <c r="N98" s="72">
        <f t="shared" si="3"/>
        <v>1132859.08</v>
      </c>
    </row>
    <row r="99" spans="1:14" ht="17.25" thickBot="1">
      <c r="A99" s="76" t="s">
        <v>412</v>
      </c>
      <c r="B99" s="25">
        <f aca="true" t="shared" si="4" ref="B99:N99">SUM(B7:B96)</f>
        <v>70786.73</v>
      </c>
      <c r="C99" s="25">
        <f t="shared" si="4"/>
        <v>71215.7</v>
      </c>
      <c r="D99" s="25">
        <f t="shared" si="4"/>
        <v>90676.98000000001</v>
      </c>
      <c r="E99" s="25">
        <f t="shared" si="4"/>
        <v>76760.23999999999</v>
      </c>
      <c r="F99" s="25">
        <f t="shared" si="4"/>
        <v>115693.69</v>
      </c>
      <c r="G99" s="25">
        <f t="shared" si="4"/>
        <v>112136.66</v>
      </c>
      <c r="H99" s="25">
        <f t="shared" si="4"/>
        <v>108902.23999999999</v>
      </c>
      <c r="I99" s="25">
        <f t="shared" si="4"/>
        <v>101084.52</v>
      </c>
      <c r="J99" s="25">
        <f t="shared" si="4"/>
        <v>79318.56000000001</v>
      </c>
      <c r="K99" s="25">
        <f t="shared" si="4"/>
        <v>76328.57</v>
      </c>
      <c r="L99" s="56">
        <f t="shared" si="4"/>
        <v>75331.65</v>
      </c>
      <c r="M99" s="56">
        <f t="shared" si="4"/>
        <v>154623.54</v>
      </c>
      <c r="N99" s="73">
        <f t="shared" si="4"/>
        <v>1132859.0799999998</v>
      </c>
    </row>
    <row r="100" spans="1:14" ht="7.5" customHeight="1" thickBot="1" thickTop="1">
      <c r="A100" s="1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3"/>
    </row>
    <row r="101" spans="1:14" ht="17.25" thickBot="1">
      <c r="A101" s="77" t="s">
        <v>530</v>
      </c>
      <c r="B101" s="23">
        <f>SUM(B4:B6)-SUM(B7:B96)</f>
        <v>23290.12000000001</v>
      </c>
      <c r="C101" s="23">
        <f aca="true" t="shared" si="5" ref="C101:M101">SUM(C4:C6)-SUM(C7:C96)+B101</f>
        <v>46459.91000000002</v>
      </c>
      <c r="D101" s="23">
        <f t="shared" si="5"/>
        <v>50630.56000000001</v>
      </c>
      <c r="E101" s="23">
        <f t="shared" si="5"/>
        <v>68591.60000000002</v>
      </c>
      <c r="F101" s="23">
        <f t="shared" si="5"/>
        <v>47644.74000000002</v>
      </c>
      <c r="G101" s="23">
        <f t="shared" si="5"/>
        <v>29646.060000000012</v>
      </c>
      <c r="H101" s="23">
        <f t="shared" si="5"/>
        <v>15097.670000000027</v>
      </c>
      <c r="I101" s="23">
        <f t="shared" si="5"/>
        <v>8313.540000000023</v>
      </c>
      <c r="J101" s="23">
        <f t="shared" si="5"/>
        <v>23208.440000000017</v>
      </c>
      <c r="K101" s="23">
        <f t="shared" si="5"/>
        <v>41478.92000000001</v>
      </c>
      <c r="L101" s="23">
        <f t="shared" si="5"/>
        <v>60873.54000000002</v>
      </c>
      <c r="M101" s="23">
        <f t="shared" si="5"/>
        <v>0</v>
      </c>
      <c r="N101" s="74">
        <f>SUM(N4:N6)-SUM(N7:N96)</f>
        <v>0</v>
      </c>
    </row>
    <row r="102" ht="125.25" customHeight="1"/>
    <row r="103" spans="1:14" ht="29.25" customHeight="1">
      <c r="A103" s="334" t="s">
        <v>438</v>
      </c>
      <c r="B103" s="335"/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6"/>
    </row>
    <row r="104" spans="1:14" ht="7.5" customHeight="1">
      <c r="A104" s="330"/>
      <c r="B104" s="330"/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</row>
    <row r="105" spans="1:14" ht="15.75">
      <c r="A105" s="90" t="s">
        <v>529</v>
      </c>
      <c r="B105" s="92" t="s">
        <v>49</v>
      </c>
      <c r="C105" s="92" t="s">
        <v>50</v>
      </c>
      <c r="D105" s="92" t="s">
        <v>51</v>
      </c>
      <c r="E105" s="92" t="s">
        <v>52</v>
      </c>
      <c r="F105" s="92" t="s">
        <v>53</v>
      </c>
      <c r="G105" s="92" t="s">
        <v>54</v>
      </c>
      <c r="H105" s="92" t="s">
        <v>55</v>
      </c>
      <c r="I105" s="92" t="s">
        <v>56</v>
      </c>
      <c r="J105" s="92" t="s">
        <v>57</v>
      </c>
      <c r="K105" s="92" t="s">
        <v>58</v>
      </c>
      <c r="L105" s="92" t="s">
        <v>59</v>
      </c>
      <c r="M105" s="93" t="s">
        <v>60</v>
      </c>
      <c r="N105" s="91" t="s">
        <v>61</v>
      </c>
    </row>
    <row r="106" spans="1:14" ht="12.75">
      <c r="A106" s="88" t="s">
        <v>439</v>
      </c>
      <c r="B106" s="94">
        <v>0</v>
      </c>
      <c r="C106" s="94">
        <v>0</v>
      </c>
      <c r="D106" s="94">
        <v>0</v>
      </c>
      <c r="E106" s="94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6">
        <v>0</v>
      </c>
      <c r="N106" s="89">
        <v>0</v>
      </c>
    </row>
    <row r="107" spans="1:14" ht="12.75">
      <c r="A107" s="78" t="s">
        <v>385</v>
      </c>
      <c r="B107" s="94">
        <v>326.85</v>
      </c>
      <c r="C107" s="94">
        <v>635.49</v>
      </c>
      <c r="D107" s="94">
        <v>1097.63</v>
      </c>
      <c r="E107" s="94">
        <v>971.28</v>
      </c>
      <c r="F107" s="95">
        <v>996.83</v>
      </c>
      <c r="G107" s="95">
        <v>387.98</v>
      </c>
      <c r="H107" s="95">
        <v>603.85</v>
      </c>
      <c r="I107" s="95">
        <v>550.39</v>
      </c>
      <c r="J107" s="95">
        <v>463.46</v>
      </c>
      <c r="K107" s="95">
        <v>849.05</v>
      </c>
      <c r="L107" s="95">
        <v>976.27</v>
      </c>
      <c r="M107" s="96">
        <v>0</v>
      </c>
      <c r="N107" s="82">
        <f aca="true" t="shared" si="6" ref="N107:N138">SUM(B107:M107)</f>
        <v>7859.08</v>
      </c>
    </row>
    <row r="108" spans="1:14" ht="12.75">
      <c r="A108" s="78" t="s">
        <v>483</v>
      </c>
      <c r="B108" s="94">
        <v>93750</v>
      </c>
      <c r="C108" s="94">
        <v>93750</v>
      </c>
      <c r="D108" s="94">
        <v>93750</v>
      </c>
      <c r="E108" s="94">
        <v>93750</v>
      </c>
      <c r="F108" s="95">
        <v>93750</v>
      </c>
      <c r="G108" s="95">
        <v>93750</v>
      </c>
      <c r="H108" s="95">
        <v>93750</v>
      </c>
      <c r="I108" s="95">
        <v>93750</v>
      </c>
      <c r="J108" s="95">
        <v>93750</v>
      </c>
      <c r="K108" s="95">
        <v>93750</v>
      </c>
      <c r="L108" s="95">
        <v>93750</v>
      </c>
      <c r="M108" s="96">
        <v>93750</v>
      </c>
      <c r="N108" s="82">
        <f t="shared" si="6"/>
        <v>1125000</v>
      </c>
    </row>
    <row r="109" spans="1:14" ht="12.75">
      <c r="A109" s="79" t="s">
        <v>522</v>
      </c>
      <c r="B109" s="94">
        <v>73.09</v>
      </c>
      <c r="C109" s="94">
        <v>381.86</v>
      </c>
      <c r="D109" s="94">
        <v>109.49</v>
      </c>
      <c r="E109" s="94">
        <v>76.46</v>
      </c>
      <c r="F109" s="95">
        <v>38.62</v>
      </c>
      <c r="G109" s="95">
        <v>0</v>
      </c>
      <c r="H109" s="95">
        <v>86.39</v>
      </c>
      <c r="I109" s="95">
        <v>46.63</v>
      </c>
      <c r="J109" s="95">
        <v>40.27</v>
      </c>
      <c r="K109" s="95">
        <v>0</v>
      </c>
      <c r="L109" s="95">
        <v>475.81</v>
      </c>
      <c r="M109" s="96">
        <v>497.05</v>
      </c>
      <c r="N109" s="82">
        <f t="shared" si="6"/>
        <v>1825.67</v>
      </c>
    </row>
    <row r="110" spans="1:14" ht="12.75">
      <c r="A110" s="80" t="s">
        <v>521</v>
      </c>
      <c r="B110" s="94">
        <v>234</v>
      </c>
      <c r="C110" s="94">
        <v>80</v>
      </c>
      <c r="D110" s="94">
        <v>234</v>
      </c>
      <c r="E110" s="94">
        <v>1792.14</v>
      </c>
      <c r="F110" s="95">
        <v>232</v>
      </c>
      <c r="G110" s="95">
        <v>257</v>
      </c>
      <c r="H110" s="95">
        <v>257</v>
      </c>
      <c r="I110" s="95">
        <v>265</v>
      </c>
      <c r="J110" s="95">
        <v>420</v>
      </c>
      <c r="K110" s="95">
        <v>98</v>
      </c>
      <c r="L110" s="95">
        <v>253</v>
      </c>
      <c r="M110" s="96">
        <v>98</v>
      </c>
      <c r="N110" s="82">
        <f t="shared" si="6"/>
        <v>4220.14</v>
      </c>
    </row>
    <row r="111" spans="1:14" ht="12.75">
      <c r="A111" s="80" t="s">
        <v>484</v>
      </c>
      <c r="B111" s="94">
        <v>0</v>
      </c>
      <c r="C111" s="94">
        <v>0</v>
      </c>
      <c r="D111" s="94">
        <v>0</v>
      </c>
      <c r="E111" s="94">
        <v>0</v>
      </c>
      <c r="F111" s="95">
        <v>0</v>
      </c>
      <c r="G111" s="95">
        <v>0</v>
      </c>
      <c r="H111" s="95">
        <v>0</v>
      </c>
      <c r="I111" s="95">
        <v>0</v>
      </c>
      <c r="J111" s="95">
        <v>500</v>
      </c>
      <c r="K111" s="95">
        <v>250</v>
      </c>
      <c r="L111" s="95">
        <v>0</v>
      </c>
      <c r="M111" s="96">
        <v>0</v>
      </c>
      <c r="N111" s="82">
        <f t="shared" si="6"/>
        <v>750</v>
      </c>
    </row>
    <row r="112" spans="1:14" ht="12.75">
      <c r="A112" s="80" t="s">
        <v>520</v>
      </c>
      <c r="B112" s="94">
        <v>0</v>
      </c>
      <c r="C112" s="94">
        <v>25</v>
      </c>
      <c r="D112" s="94">
        <v>0</v>
      </c>
      <c r="E112" s="94">
        <v>0</v>
      </c>
      <c r="F112" s="95">
        <v>0</v>
      </c>
      <c r="G112" s="95">
        <v>0</v>
      </c>
      <c r="H112" s="95">
        <v>0</v>
      </c>
      <c r="I112" s="95">
        <v>25</v>
      </c>
      <c r="J112" s="95">
        <v>0</v>
      </c>
      <c r="K112" s="95">
        <v>0</v>
      </c>
      <c r="L112" s="95">
        <v>274.96</v>
      </c>
      <c r="M112" s="96">
        <v>0</v>
      </c>
      <c r="N112" s="82">
        <f t="shared" si="6"/>
        <v>324.96</v>
      </c>
    </row>
    <row r="113" spans="1:14" ht="12.75">
      <c r="A113" s="80" t="s">
        <v>479</v>
      </c>
      <c r="B113" s="94">
        <v>0</v>
      </c>
      <c r="C113" s="94">
        <v>0</v>
      </c>
      <c r="D113" s="94">
        <v>0</v>
      </c>
      <c r="E113" s="94">
        <v>0</v>
      </c>
      <c r="F113" s="95">
        <v>0</v>
      </c>
      <c r="G113" s="95">
        <v>0</v>
      </c>
      <c r="H113" s="95">
        <v>0</v>
      </c>
      <c r="I113" s="95">
        <v>0</v>
      </c>
      <c r="J113" s="95">
        <v>228.96</v>
      </c>
      <c r="K113" s="95">
        <v>228.96</v>
      </c>
      <c r="L113" s="95">
        <v>257.58</v>
      </c>
      <c r="M113" s="96">
        <v>257.58</v>
      </c>
      <c r="N113" s="82">
        <f t="shared" si="6"/>
        <v>973.0799999999999</v>
      </c>
    </row>
    <row r="114" spans="1:14" ht="12.75">
      <c r="A114" s="80" t="s">
        <v>519</v>
      </c>
      <c r="B114" s="94">
        <v>0</v>
      </c>
      <c r="C114" s="94">
        <v>0</v>
      </c>
      <c r="D114" s="94">
        <v>0</v>
      </c>
      <c r="E114" s="94">
        <v>0</v>
      </c>
      <c r="F114" s="95">
        <v>0</v>
      </c>
      <c r="G114" s="95">
        <v>0</v>
      </c>
      <c r="H114" s="95">
        <v>0</v>
      </c>
      <c r="I114" s="95">
        <v>0</v>
      </c>
      <c r="J114" s="95">
        <v>0</v>
      </c>
      <c r="K114" s="95">
        <v>240</v>
      </c>
      <c r="L114" s="95">
        <v>0</v>
      </c>
      <c r="M114" s="96">
        <v>0</v>
      </c>
      <c r="N114" s="82">
        <f t="shared" si="6"/>
        <v>240</v>
      </c>
    </row>
    <row r="115" spans="1:14" ht="12.75">
      <c r="A115" s="80" t="s">
        <v>455</v>
      </c>
      <c r="B115" s="94">
        <v>0</v>
      </c>
      <c r="C115" s="94">
        <v>0</v>
      </c>
      <c r="D115" s="94">
        <v>1101.55</v>
      </c>
      <c r="E115" s="94">
        <v>1101.55</v>
      </c>
      <c r="F115" s="95">
        <v>1101.55</v>
      </c>
      <c r="G115" s="95">
        <v>1101.55</v>
      </c>
      <c r="H115" s="95">
        <v>1101.55</v>
      </c>
      <c r="I115" s="95">
        <v>1101.55</v>
      </c>
      <c r="J115" s="95">
        <v>526.13</v>
      </c>
      <c r="K115" s="95">
        <v>526.13</v>
      </c>
      <c r="L115" s="95">
        <v>526.13</v>
      </c>
      <c r="M115" s="96">
        <v>526.13</v>
      </c>
      <c r="N115" s="82">
        <f t="shared" si="6"/>
        <v>8713.82</v>
      </c>
    </row>
    <row r="116" spans="1:14" ht="12.75">
      <c r="A116" s="80" t="s">
        <v>442</v>
      </c>
      <c r="B116" s="94">
        <v>3995.05</v>
      </c>
      <c r="C116" s="94">
        <v>5351.44</v>
      </c>
      <c r="D116" s="94">
        <v>5974.75</v>
      </c>
      <c r="E116" s="94">
        <v>6318.75</v>
      </c>
      <c r="F116" s="95">
        <v>6318.75</v>
      </c>
      <c r="G116" s="95">
        <v>6840.54</v>
      </c>
      <c r="H116" s="95">
        <v>6840.54</v>
      </c>
      <c r="I116" s="95">
        <v>6370.26</v>
      </c>
      <c r="J116" s="95">
        <v>6956.29</v>
      </c>
      <c r="K116" s="95">
        <v>6781.57</v>
      </c>
      <c r="L116" s="95">
        <v>7019.12</v>
      </c>
      <c r="M116" s="96">
        <v>7573.16</v>
      </c>
      <c r="N116" s="82">
        <f t="shared" si="6"/>
        <v>76340.22</v>
      </c>
    </row>
    <row r="117" spans="1:14" ht="12.75">
      <c r="A117" s="80" t="s">
        <v>474</v>
      </c>
      <c r="B117" s="94">
        <v>0</v>
      </c>
      <c r="C117" s="94">
        <v>0</v>
      </c>
      <c r="D117" s="94">
        <v>0</v>
      </c>
      <c r="E117" s="94">
        <v>0</v>
      </c>
      <c r="F117" s="95">
        <v>0</v>
      </c>
      <c r="G117" s="95">
        <v>60.3</v>
      </c>
      <c r="H117" s="95">
        <v>0</v>
      </c>
      <c r="I117" s="95">
        <v>0</v>
      </c>
      <c r="J117" s="95">
        <v>0</v>
      </c>
      <c r="K117" s="95">
        <v>0</v>
      </c>
      <c r="L117" s="95">
        <v>0</v>
      </c>
      <c r="M117" s="96">
        <v>0</v>
      </c>
      <c r="N117" s="82">
        <f t="shared" si="6"/>
        <v>60.3</v>
      </c>
    </row>
    <row r="118" spans="1:14" ht="12.75">
      <c r="A118" s="80" t="s">
        <v>456</v>
      </c>
      <c r="B118" s="94">
        <v>0</v>
      </c>
      <c r="C118" s="94">
        <v>0</v>
      </c>
      <c r="D118" s="94">
        <v>0</v>
      </c>
      <c r="E118" s="94">
        <v>94.99</v>
      </c>
      <c r="F118" s="95">
        <v>0</v>
      </c>
      <c r="G118" s="95">
        <v>23.4</v>
      </c>
      <c r="H118" s="95">
        <v>0</v>
      </c>
      <c r="I118" s="95">
        <v>0</v>
      </c>
      <c r="J118" s="95">
        <v>0</v>
      </c>
      <c r="K118" s="95">
        <v>0</v>
      </c>
      <c r="L118" s="95">
        <v>0</v>
      </c>
      <c r="M118" s="96">
        <v>0</v>
      </c>
      <c r="N118" s="82">
        <f t="shared" si="6"/>
        <v>118.38999999999999</v>
      </c>
    </row>
    <row r="119" spans="1:14" ht="12.75">
      <c r="A119" s="80" t="s">
        <v>459</v>
      </c>
      <c r="B119" s="94">
        <v>230.45</v>
      </c>
      <c r="C119" s="94">
        <v>192.77</v>
      </c>
      <c r="D119" s="94">
        <v>232.79</v>
      </c>
      <c r="E119" s="94">
        <v>182.62</v>
      </c>
      <c r="F119" s="95">
        <v>283.62</v>
      </c>
      <c r="G119" s="95">
        <v>269.06</v>
      </c>
      <c r="H119" s="95">
        <v>188.71</v>
      </c>
      <c r="I119" s="95">
        <v>211.25</v>
      </c>
      <c r="J119" s="95">
        <v>213.52</v>
      </c>
      <c r="K119" s="95">
        <v>258.92</v>
      </c>
      <c r="L119" s="95">
        <v>315.1</v>
      </c>
      <c r="M119" s="96">
        <v>316.97</v>
      </c>
      <c r="N119" s="82">
        <f t="shared" si="6"/>
        <v>2895.7799999999997</v>
      </c>
    </row>
    <row r="120" spans="1:14" ht="12.75">
      <c r="A120" s="80" t="s">
        <v>454</v>
      </c>
      <c r="B120" s="94">
        <v>0</v>
      </c>
      <c r="C120" s="94">
        <v>0</v>
      </c>
      <c r="D120" s="94">
        <v>22.7</v>
      </c>
      <c r="E120" s="94">
        <v>0</v>
      </c>
      <c r="F120" s="95">
        <v>142.5</v>
      </c>
      <c r="G120" s="95">
        <v>0</v>
      </c>
      <c r="H120" s="95">
        <v>35.75</v>
      </c>
      <c r="I120" s="95">
        <v>0</v>
      </c>
      <c r="J120" s="95">
        <v>42.25</v>
      </c>
      <c r="K120" s="95">
        <v>0</v>
      </c>
      <c r="L120" s="95">
        <v>35.75</v>
      </c>
      <c r="M120" s="96">
        <v>154.9</v>
      </c>
      <c r="N120" s="82">
        <f t="shared" si="6"/>
        <v>433.85</v>
      </c>
    </row>
    <row r="121" spans="1:14" ht="12.75">
      <c r="A121" s="80" t="s">
        <v>443</v>
      </c>
      <c r="B121" s="94">
        <v>0</v>
      </c>
      <c r="C121" s="94">
        <v>0</v>
      </c>
      <c r="D121" s="94">
        <v>0</v>
      </c>
      <c r="E121" s="94">
        <v>0</v>
      </c>
      <c r="F121" s="95">
        <v>0</v>
      </c>
      <c r="G121" s="95">
        <v>0</v>
      </c>
      <c r="H121" s="95">
        <v>0</v>
      </c>
      <c r="I121" s="95">
        <v>0</v>
      </c>
      <c r="J121" s="95">
        <v>0</v>
      </c>
      <c r="K121" s="95">
        <v>675</v>
      </c>
      <c r="L121" s="95">
        <v>0</v>
      </c>
      <c r="M121" s="96">
        <v>0</v>
      </c>
      <c r="N121" s="82">
        <f t="shared" si="6"/>
        <v>675</v>
      </c>
    </row>
    <row r="122" spans="1:14" ht="12.75">
      <c r="A122" s="80" t="s">
        <v>444</v>
      </c>
      <c r="B122" s="94">
        <v>0</v>
      </c>
      <c r="C122" s="94">
        <v>44.5</v>
      </c>
      <c r="D122" s="94">
        <v>0</v>
      </c>
      <c r="E122" s="94">
        <v>0</v>
      </c>
      <c r="F122" s="95">
        <v>0</v>
      </c>
      <c r="G122" s="95">
        <v>0</v>
      </c>
      <c r="H122" s="95">
        <v>0</v>
      </c>
      <c r="I122" s="95">
        <v>0</v>
      </c>
      <c r="J122" s="95">
        <v>0</v>
      </c>
      <c r="K122" s="95">
        <v>0</v>
      </c>
      <c r="L122" s="95">
        <v>0</v>
      </c>
      <c r="M122" s="96">
        <v>0</v>
      </c>
      <c r="N122" s="82">
        <f t="shared" si="6"/>
        <v>44.5</v>
      </c>
    </row>
    <row r="123" spans="1:14" ht="12.75">
      <c r="A123" s="80" t="s">
        <v>486</v>
      </c>
      <c r="B123" s="94">
        <v>135</v>
      </c>
      <c r="C123" s="94">
        <v>180</v>
      </c>
      <c r="D123" s="94">
        <v>150</v>
      </c>
      <c r="E123" s="94">
        <v>150</v>
      </c>
      <c r="F123" s="95">
        <v>150</v>
      </c>
      <c r="G123" s="95">
        <v>150</v>
      </c>
      <c r="H123" s="95">
        <v>150</v>
      </c>
      <c r="I123" s="95">
        <v>150</v>
      </c>
      <c r="J123" s="95">
        <v>250</v>
      </c>
      <c r="K123" s="95">
        <v>150</v>
      </c>
      <c r="L123" s="95">
        <v>150</v>
      </c>
      <c r="M123" s="96">
        <v>187.5</v>
      </c>
      <c r="N123" s="82">
        <f t="shared" si="6"/>
        <v>1952.5</v>
      </c>
    </row>
    <row r="124" spans="1:14" ht="12.75">
      <c r="A124" s="80" t="s">
        <v>469</v>
      </c>
      <c r="B124" s="94">
        <v>0</v>
      </c>
      <c r="C124" s="94">
        <v>0</v>
      </c>
      <c r="D124" s="94">
        <v>0</v>
      </c>
      <c r="E124" s="94">
        <v>0</v>
      </c>
      <c r="F124" s="95">
        <v>604.31</v>
      </c>
      <c r="G124" s="95">
        <v>0</v>
      </c>
      <c r="H124" s="95">
        <v>420</v>
      </c>
      <c r="I124" s="95">
        <v>417.18</v>
      </c>
      <c r="J124" s="95">
        <v>0</v>
      </c>
      <c r="K124" s="95">
        <v>0</v>
      </c>
      <c r="L124" s="95">
        <v>0</v>
      </c>
      <c r="M124" s="96">
        <v>0</v>
      </c>
      <c r="N124" s="82">
        <f t="shared" si="6"/>
        <v>1441.49</v>
      </c>
    </row>
    <row r="125" spans="1:14" ht="12.75">
      <c r="A125" s="80" t="s">
        <v>476</v>
      </c>
      <c r="B125" s="94">
        <v>0</v>
      </c>
      <c r="C125" s="94">
        <v>0</v>
      </c>
      <c r="D125" s="94">
        <v>0</v>
      </c>
      <c r="E125" s="94">
        <v>0</v>
      </c>
      <c r="F125" s="95">
        <v>0</v>
      </c>
      <c r="G125" s="95">
        <v>0</v>
      </c>
      <c r="H125" s="95">
        <v>0</v>
      </c>
      <c r="I125" s="95">
        <v>341.79</v>
      </c>
      <c r="J125" s="95">
        <v>0</v>
      </c>
      <c r="K125" s="95">
        <v>0</v>
      </c>
      <c r="L125" s="95">
        <v>0</v>
      </c>
      <c r="M125" s="96">
        <v>0</v>
      </c>
      <c r="N125" s="82">
        <f t="shared" si="6"/>
        <v>341.79</v>
      </c>
    </row>
    <row r="126" spans="1:14" ht="12.75">
      <c r="A126" s="80" t="s">
        <v>468</v>
      </c>
      <c r="B126" s="94">
        <v>30.96</v>
      </c>
      <c r="C126" s="94">
        <v>0</v>
      </c>
      <c r="D126" s="94">
        <v>0</v>
      </c>
      <c r="E126" s="94">
        <v>0</v>
      </c>
      <c r="F126" s="95">
        <v>0</v>
      </c>
      <c r="G126" s="95">
        <v>0</v>
      </c>
      <c r="H126" s="95">
        <v>0</v>
      </c>
      <c r="I126" s="95">
        <v>0</v>
      </c>
      <c r="J126" s="95">
        <v>0</v>
      </c>
      <c r="K126" s="95">
        <v>109.13</v>
      </c>
      <c r="L126" s="95">
        <v>0</v>
      </c>
      <c r="M126" s="96">
        <v>36</v>
      </c>
      <c r="N126" s="82">
        <f t="shared" si="6"/>
        <v>176.09</v>
      </c>
    </row>
    <row r="127" spans="1:14" ht="12.75">
      <c r="A127" s="80" t="s">
        <v>518</v>
      </c>
      <c r="B127" s="94">
        <v>0</v>
      </c>
      <c r="C127" s="94">
        <v>100</v>
      </c>
      <c r="D127" s="94">
        <v>0</v>
      </c>
      <c r="E127" s="94">
        <v>0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6">
        <v>0</v>
      </c>
      <c r="N127" s="82">
        <f t="shared" si="6"/>
        <v>100</v>
      </c>
    </row>
    <row r="128" spans="1:14" ht="12.75">
      <c r="A128" s="80" t="s">
        <v>517</v>
      </c>
      <c r="B128" s="94">
        <v>0</v>
      </c>
      <c r="C128" s="94">
        <v>0</v>
      </c>
      <c r="D128" s="94">
        <v>0</v>
      </c>
      <c r="E128" s="94">
        <v>0</v>
      </c>
      <c r="F128" s="95">
        <v>0</v>
      </c>
      <c r="G128" s="95">
        <v>0</v>
      </c>
      <c r="H128" s="95">
        <v>0</v>
      </c>
      <c r="I128" s="95">
        <v>0</v>
      </c>
      <c r="J128" s="95">
        <v>0</v>
      </c>
      <c r="K128" s="95">
        <v>215</v>
      </c>
      <c r="L128" s="95">
        <v>0</v>
      </c>
      <c r="M128" s="96">
        <v>0</v>
      </c>
      <c r="N128" s="82">
        <f t="shared" si="6"/>
        <v>215</v>
      </c>
    </row>
    <row r="129" spans="1:14" ht="12.75">
      <c r="A129" s="80" t="s">
        <v>516</v>
      </c>
      <c r="B129" s="94">
        <v>0</v>
      </c>
      <c r="C129" s="94">
        <v>0</v>
      </c>
      <c r="D129" s="94">
        <v>24.4</v>
      </c>
      <c r="E129" s="94">
        <v>0</v>
      </c>
      <c r="F129" s="95">
        <v>0</v>
      </c>
      <c r="G129" s="95">
        <v>0</v>
      </c>
      <c r="H129" s="95">
        <v>92</v>
      </c>
      <c r="I129" s="95">
        <v>0</v>
      </c>
      <c r="J129" s="95">
        <v>142.5</v>
      </c>
      <c r="K129" s="95">
        <v>138</v>
      </c>
      <c r="L129" s="95">
        <v>0</v>
      </c>
      <c r="M129" s="96">
        <v>0</v>
      </c>
      <c r="N129" s="82">
        <f t="shared" si="6"/>
        <v>396.9</v>
      </c>
    </row>
    <row r="130" spans="1:14" ht="12.75">
      <c r="A130" s="80" t="s">
        <v>467</v>
      </c>
      <c r="B130" s="94">
        <v>0</v>
      </c>
      <c r="C130" s="94">
        <v>50</v>
      </c>
      <c r="D130" s="94">
        <v>0</v>
      </c>
      <c r="E130" s="94">
        <v>0</v>
      </c>
      <c r="F130" s="95">
        <v>0</v>
      </c>
      <c r="G130" s="95">
        <v>0</v>
      </c>
      <c r="H130" s="95">
        <v>0</v>
      </c>
      <c r="I130" s="95">
        <v>0</v>
      </c>
      <c r="J130" s="95">
        <v>0</v>
      </c>
      <c r="K130" s="95">
        <v>0</v>
      </c>
      <c r="L130" s="95">
        <v>0</v>
      </c>
      <c r="M130" s="96">
        <v>25</v>
      </c>
      <c r="N130" s="82">
        <f t="shared" si="6"/>
        <v>75</v>
      </c>
    </row>
    <row r="131" spans="1:14" ht="12.75">
      <c r="A131" s="80" t="s">
        <v>487</v>
      </c>
      <c r="B131" s="94">
        <v>0</v>
      </c>
      <c r="C131" s="94">
        <v>0</v>
      </c>
      <c r="D131" s="94">
        <v>0</v>
      </c>
      <c r="E131" s="94">
        <v>0</v>
      </c>
      <c r="F131" s="95">
        <v>38.71</v>
      </c>
      <c r="G131" s="95">
        <v>0</v>
      </c>
      <c r="H131" s="95">
        <v>0</v>
      </c>
      <c r="I131" s="95">
        <v>0</v>
      </c>
      <c r="J131" s="95">
        <v>0</v>
      </c>
      <c r="K131" s="95">
        <v>0</v>
      </c>
      <c r="L131" s="95">
        <v>0</v>
      </c>
      <c r="M131" s="96">
        <v>0</v>
      </c>
      <c r="N131" s="82">
        <f t="shared" si="6"/>
        <v>38.71</v>
      </c>
    </row>
    <row r="132" spans="1:14" ht="12.75">
      <c r="A132" s="80" t="s">
        <v>523</v>
      </c>
      <c r="B132" s="94">
        <v>0</v>
      </c>
      <c r="C132" s="94">
        <v>0</v>
      </c>
      <c r="D132" s="94">
        <v>980</v>
      </c>
      <c r="E132" s="94">
        <v>980</v>
      </c>
      <c r="F132" s="95">
        <v>980</v>
      </c>
      <c r="G132" s="95">
        <v>872.2</v>
      </c>
      <c r="H132" s="95">
        <v>872.2</v>
      </c>
      <c r="I132" s="95">
        <v>872.2</v>
      </c>
      <c r="J132" s="95">
        <v>872.2</v>
      </c>
      <c r="K132" s="95">
        <v>872.2</v>
      </c>
      <c r="L132" s="95">
        <v>872.2</v>
      </c>
      <c r="M132" s="96">
        <v>872.2</v>
      </c>
      <c r="N132" s="82">
        <f t="shared" si="6"/>
        <v>9045.4</v>
      </c>
    </row>
    <row r="133" spans="1:14" ht="12.75">
      <c r="A133" s="80" t="s">
        <v>482</v>
      </c>
      <c r="B133" s="94">
        <v>0</v>
      </c>
      <c r="C133" s="94">
        <v>0</v>
      </c>
      <c r="D133" s="94">
        <v>0</v>
      </c>
      <c r="E133" s="94">
        <v>0</v>
      </c>
      <c r="F133" s="95">
        <v>0</v>
      </c>
      <c r="G133" s="95">
        <v>0</v>
      </c>
      <c r="H133" s="95">
        <v>0</v>
      </c>
      <c r="I133" s="95">
        <v>0</v>
      </c>
      <c r="J133" s="95">
        <v>0</v>
      </c>
      <c r="K133" s="95">
        <v>0</v>
      </c>
      <c r="L133" s="95">
        <v>222.15</v>
      </c>
      <c r="M133" s="96">
        <v>219.6</v>
      </c>
      <c r="N133" s="82">
        <f t="shared" si="6"/>
        <v>441.75</v>
      </c>
    </row>
    <row r="134" spans="1:14" ht="12.75">
      <c r="A134" s="80" t="s">
        <v>67</v>
      </c>
      <c r="B134" s="94">
        <v>664.03</v>
      </c>
      <c r="C134" s="94">
        <v>459.18</v>
      </c>
      <c r="D134" s="94">
        <v>136.25</v>
      </c>
      <c r="E134" s="94">
        <v>266.27</v>
      </c>
      <c r="F134" s="95">
        <v>379.4</v>
      </c>
      <c r="G134" s="95">
        <v>297.29</v>
      </c>
      <c r="H134" s="95">
        <v>288.26</v>
      </c>
      <c r="I134" s="95">
        <v>367.78</v>
      </c>
      <c r="J134" s="95">
        <v>552.47</v>
      </c>
      <c r="K134" s="95">
        <v>461.81</v>
      </c>
      <c r="L134" s="95">
        <v>184.12</v>
      </c>
      <c r="M134" s="96">
        <v>425.18</v>
      </c>
      <c r="N134" s="82">
        <f t="shared" si="6"/>
        <v>4482.04</v>
      </c>
    </row>
    <row r="135" spans="1:14" ht="12.75">
      <c r="A135" s="80" t="s">
        <v>480</v>
      </c>
      <c r="B135" s="94">
        <v>0</v>
      </c>
      <c r="C135" s="94">
        <v>0</v>
      </c>
      <c r="D135" s="94">
        <v>0</v>
      </c>
      <c r="E135" s="94">
        <v>0</v>
      </c>
      <c r="F135" s="95">
        <v>0</v>
      </c>
      <c r="G135" s="95">
        <v>0</v>
      </c>
      <c r="H135" s="95">
        <v>0</v>
      </c>
      <c r="I135" s="95">
        <v>0</v>
      </c>
      <c r="J135" s="95">
        <v>0</v>
      </c>
      <c r="K135" s="95">
        <v>38.2</v>
      </c>
      <c r="L135" s="95">
        <v>0</v>
      </c>
      <c r="M135" s="96">
        <v>0</v>
      </c>
      <c r="N135" s="82">
        <f t="shared" si="6"/>
        <v>38.2</v>
      </c>
    </row>
    <row r="136" spans="1:14" ht="12.75">
      <c r="A136" s="80" t="s">
        <v>472</v>
      </c>
      <c r="B136" s="94">
        <v>0</v>
      </c>
      <c r="C136" s="94">
        <v>0</v>
      </c>
      <c r="D136" s="94">
        <v>0</v>
      </c>
      <c r="E136" s="94">
        <v>0</v>
      </c>
      <c r="F136" s="95">
        <v>0</v>
      </c>
      <c r="G136" s="95">
        <v>240</v>
      </c>
      <c r="H136" s="95">
        <v>0</v>
      </c>
      <c r="I136" s="95">
        <v>0</v>
      </c>
      <c r="J136" s="95">
        <v>0</v>
      </c>
      <c r="K136" s="95">
        <v>390</v>
      </c>
      <c r="L136" s="95">
        <v>85</v>
      </c>
      <c r="M136" s="96">
        <v>590</v>
      </c>
      <c r="N136" s="82">
        <f t="shared" si="6"/>
        <v>1305</v>
      </c>
    </row>
    <row r="137" spans="1:14" ht="12.75">
      <c r="A137" s="80" t="s">
        <v>515</v>
      </c>
      <c r="B137" s="94">
        <v>0</v>
      </c>
      <c r="C137" s="94">
        <v>104.68</v>
      </c>
      <c r="D137" s="94">
        <v>0</v>
      </c>
      <c r="E137" s="94">
        <v>0</v>
      </c>
      <c r="F137" s="95">
        <v>0</v>
      </c>
      <c r="G137" s="95">
        <v>121.6</v>
      </c>
      <c r="H137" s="95">
        <v>0</v>
      </c>
      <c r="I137" s="95">
        <v>0</v>
      </c>
      <c r="J137" s="95">
        <v>121.6</v>
      </c>
      <c r="K137" s="95">
        <v>121.6</v>
      </c>
      <c r="L137" s="95">
        <v>0</v>
      </c>
      <c r="M137" s="96">
        <v>0</v>
      </c>
      <c r="N137" s="82">
        <f t="shared" si="6"/>
        <v>469.48</v>
      </c>
    </row>
    <row r="138" spans="1:14" ht="12.75">
      <c r="A138" s="80" t="s">
        <v>488</v>
      </c>
      <c r="B138" s="94">
        <v>24.88</v>
      </c>
      <c r="C138" s="94">
        <v>0</v>
      </c>
      <c r="D138" s="94">
        <v>0</v>
      </c>
      <c r="E138" s="94">
        <v>0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6">
        <v>0</v>
      </c>
      <c r="N138" s="82">
        <f t="shared" si="6"/>
        <v>24.88</v>
      </c>
    </row>
    <row r="139" spans="1:14" ht="12.75">
      <c r="A139" s="80" t="s">
        <v>458</v>
      </c>
      <c r="B139" s="94">
        <v>0</v>
      </c>
      <c r="C139" s="94">
        <v>0</v>
      </c>
      <c r="D139" s="94">
        <v>0</v>
      </c>
      <c r="E139" s="94">
        <v>0</v>
      </c>
      <c r="F139" s="95">
        <v>130</v>
      </c>
      <c r="G139" s="95">
        <v>0</v>
      </c>
      <c r="H139" s="95">
        <v>0</v>
      </c>
      <c r="I139" s="95">
        <v>0</v>
      </c>
      <c r="J139" s="95">
        <v>0</v>
      </c>
      <c r="K139" s="95">
        <v>0</v>
      </c>
      <c r="L139" s="95">
        <v>0</v>
      </c>
      <c r="M139" s="96">
        <v>0</v>
      </c>
      <c r="N139" s="82">
        <f aca="true" t="shared" si="7" ref="N139:N170">SUM(B139:M139)</f>
        <v>130</v>
      </c>
    </row>
    <row r="140" spans="1:14" ht="12.75">
      <c r="A140" s="80" t="s">
        <v>514</v>
      </c>
      <c r="B140" s="94">
        <v>0</v>
      </c>
      <c r="C140" s="94">
        <v>0</v>
      </c>
      <c r="D140" s="94">
        <v>25</v>
      </c>
      <c r="E140" s="94">
        <v>0</v>
      </c>
      <c r="F140" s="95">
        <v>50</v>
      </c>
      <c r="G140" s="95">
        <v>0</v>
      </c>
      <c r="H140" s="95">
        <v>0</v>
      </c>
      <c r="I140" s="95">
        <v>0</v>
      </c>
      <c r="J140" s="95">
        <v>200</v>
      </c>
      <c r="K140" s="95">
        <v>0</v>
      </c>
      <c r="L140" s="95">
        <v>0</v>
      </c>
      <c r="M140" s="96">
        <v>0</v>
      </c>
      <c r="N140" s="82">
        <f t="shared" si="7"/>
        <v>275</v>
      </c>
    </row>
    <row r="141" spans="1:14" ht="12.75">
      <c r="A141" s="80" t="s">
        <v>513</v>
      </c>
      <c r="B141" s="94">
        <v>14</v>
      </c>
      <c r="C141" s="94">
        <v>450</v>
      </c>
      <c r="D141" s="94">
        <v>0</v>
      </c>
      <c r="E141" s="94">
        <v>80</v>
      </c>
      <c r="F141" s="95">
        <v>0</v>
      </c>
      <c r="G141" s="95">
        <v>0</v>
      </c>
      <c r="H141" s="95">
        <v>0</v>
      </c>
      <c r="I141" s="95">
        <v>0</v>
      </c>
      <c r="J141" s="95">
        <v>0</v>
      </c>
      <c r="K141" s="95">
        <v>495</v>
      </c>
      <c r="L141" s="95">
        <v>0</v>
      </c>
      <c r="M141" s="96">
        <v>0</v>
      </c>
      <c r="N141" s="82">
        <f t="shared" si="7"/>
        <v>1039</v>
      </c>
    </row>
    <row r="142" spans="1:14" ht="12.75">
      <c r="A142" s="80" t="s">
        <v>507</v>
      </c>
      <c r="B142" s="94">
        <v>0</v>
      </c>
      <c r="C142" s="94">
        <v>0</v>
      </c>
      <c r="D142" s="94">
        <v>0</v>
      </c>
      <c r="E142" s="94">
        <v>0</v>
      </c>
      <c r="F142" s="95">
        <v>50</v>
      </c>
      <c r="G142" s="95">
        <v>0</v>
      </c>
      <c r="H142" s="95">
        <v>0</v>
      </c>
      <c r="I142" s="95">
        <v>0</v>
      </c>
      <c r="J142" s="95">
        <v>350</v>
      </c>
      <c r="K142" s="95">
        <v>0</v>
      </c>
      <c r="L142" s="95">
        <v>0</v>
      </c>
      <c r="M142" s="96">
        <v>0</v>
      </c>
      <c r="N142" s="82">
        <f t="shared" si="7"/>
        <v>400</v>
      </c>
    </row>
    <row r="143" spans="1:14" ht="12.75">
      <c r="A143" s="80" t="s">
        <v>506</v>
      </c>
      <c r="B143" s="94">
        <v>0</v>
      </c>
      <c r="C143" s="94">
        <v>0</v>
      </c>
      <c r="D143" s="94">
        <v>105</v>
      </c>
      <c r="E143" s="94">
        <v>0</v>
      </c>
      <c r="F143" s="95">
        <v>0</v>
      </c>
      <c r="G143" s="95">
        <v>0</v>
      </c>
      <c r="H143" s="95">
        <v>0</v>
      </c>
      <c r="I143" s="95">
        <v>0</v>
      </c>
      <c r="J143" s="95">
        <v>0</v>
      </c>
      <c r="K143" s="95">
        <v>0</v>
      </c>
      <c r="L143" s="95">
        <v>0</v>
      </c>
      <c r="M143" s="96">
        <v>0</v>
      </c>
      <c r="N143" s="82">
        <f t="shared" si="7"/>
        <v>105</v>
      </c>
    </row>
    <row r="144" spans="1:14" ht="12.75">
      <c r="A144" s="80" t="s">
        <v>505</v>
      </c>
      <c r="B144" s="94">
        <v>870</v>
      </c>
      <c r="C144" s="94">
        <v>215</v>
      </c>
      <c r="D144" s="94">
        <v>0</v>
      </c>
      <c r="E144" s="94">
        <v>0</v>
      </c>
      <c r="F144" s="95">
        <v>0</v>
      </c>
      <c r="G144" s="95">
        <v>45</v>
      </c>
      <c r="H144" s="95">
        <v>0</v>
      </c>
      <c r="I144" s="95">
        <v>0</v>
      </c>
      <c r="J144" s="95">
        <v>0</v>
      </c>
      <c r="K144" s="95">
        <v>0</v>
      </c>
      <c r="L144" s="95">
        <v>0</v>
      </c>
      <c r="M144" s="96">
        <v>0</v>
      </c>
      <c r="N144" s="82">
        <f t="shared" si="7"/>
        <v>1130</v>
      </c>
    </row>
    <row r="145" spans="1:14" ht="12.75">
      <c r="A145" s="80" t="s">
        <v>473</v>
      </c>
      <c r="B145" s="94">
        <v>14095.34</v>
      </c>
      <c r="C145" s="94">
        <v>13818.89</v>
      </c>
      <c r="D145" s="94">
        <v>13940.57</v>
      </c>
      <c r="E145" s="94">
        <v>14849.3</v>
      </c>
      <c r="F145" s="95">
        <v>14916.35</v>
      </c>
      <c r="G145" s="95">
        <v>15781.14</v>
      </c>
      <c r="H145" s="95">
        <v>15497.47</v>
      </c>
      <c r="I145" s="95">
        <v>15497.47</v>
      </c>
      <c r="J145" s="95">
        <v>15632.79</v>
      </c>
      <c r="K145" s="95">
        <v>15330.35</v>
      </c>
      <c r="L145" s="95">
        <v>15377.85</v>
      </c>
      <c r="M145" s="96">
        <v>30714.01</v>
      </c>
      <c r="N145" s="82">
        <f t="shared" si="7"/>
        <v>195451.53000000003</v>
      </c>
    </row>
    <row r="146" spans="1:14" ht="12.75">
      <c r="A146" s="80" t="s">
        <v>107</v>
      </c>
      <c r="B146" s="94">
        <v>0</v>
      </c>
      <c r="C146" s="94">
        <v>0</v>
      </c>
      <c r="D146" s="94">
        <v>21730</v>
      </c>
      <c r="E146" s="94">
        <v>0</v>
      </c>
      <c r="F146" s="95">
        <v>0</v>
      </c>
      <c r="G146" s="95">
        <v>332</v>
      </c>
      <c r="H146" s="95">
        <v>30</v>
      </c>
      <c r="I146" s="95">
        <v>0</v>
      </c>
      <c r="J146" s="95">
        <v>0</v>
      </c>
      <c r="K146" s="95">
        <v>90</v>
      </c>
      <c r="L146" s="95">
        <v>0</v>
      </c>
      <c r="M146" s="96">
        <v>0</v>
      </c>
      <c r="N146" s="82">
        <f t="shared" si="7"/>
        <v>22182</v>
      </c>
    </row>
    <row r="147" spans="1:14" ht="12.75">
      <c r="A147" s="80" t="s">
        <v>345</v>
      </c>
      <c r="B147" s="94">
        <v>402</v>
      </c>
      <c r="C147" s="94">
        <v>0</v>
      </c>
      <c r="D147" s="94">
        <v>0</v>
      </c>
      <c r="E147" s="94">
        <v>0</v>
      </c>
      <c r="F147" s="95">
        <v>0</v>
      </c>
      <c r="G147" s="95">
        <v>0</v>
      </c>
      <c r="H147" s="95">
        <v>0</v>
      </c>
      <c r="I147" s="95">
        <v>0</v>
      </c>
      <c r="J147" s="95">
        <v>0</v>
      </c>
      <c r="K147" s="95">
        <v>0</v>
      </c>
      <c r="L147" s="95">
        <v>0</v>
      </c>
      <c r="M147" s="96">
        <v>0</v>
      </c>
      <c r="N147" s="82">
        <f t="shared" si="7"/>
        <v>402</v>
      </c>
    </row>
    <row r="148" spans="1:14" ht="12.75">
      <c r="A148" s="80" t="s">
        <v>504</v>
      </c>
      <c r="B148" s="94">
        <v>0</v>
      </c>
      <c r="C148" s="94">
        <v>484</v>
      </c>
      <c r="D148" s="94">
        <v>0</v>
      </c>
      <c r="E148" s="94">
        <v>0</v>
      </c>
      <c r="F148" s="95">
        <v>595</v>
      </c>
      <c r="G148" s="95">
        <v>0</v>
      </c>
      <c r="H148" s="95">
        <v>0</v>
      </c>
      <c r="I148" s="95">
        <v>0</v>
      </c>
      <c r="J148" s="95">
        <v>0</v>
      </c>
      <c r="K148" s="95">
        <v>0</v>
      </c>
      <c r="L148" s="95">
        <v>0</v>
      </c>
      <c r="M148" s="96">
        <v>0</v>
      </c>
      <c r="N148" s="82">
        <f t="shared" si="7"/>
        <v>1079</v>
      </c>
    </row>
    <row r="149" spans="1:14" ht="12.75">
      <c r="A149" s="80" t="s">
        <v>457</v>
      </c>
      <c r="B149" s="94"/>
      <c r="C149" s="94"/>
      <c r="D149" s="94"/>
      <c r="E149" s="94">
        <v>75</v>
      </c>
      <c r="F149" s="95">
        <v>0</v>
      </c>
      <c r="G149" s="95">
        <v>0</v>
      </c>
      <c r="H149" s="95">
        <v>0</v>
      </c>
      <c r="I149" s="95">
        <v>148</v>
      </c>
      <c r="J149" s="95">
        <v>0</v>
      </c>
      <c r="K149" s="95">
        <v>0</v>
      </c>
      <c r="L149" s="95">
        <v>0</v>
      </c>
      <c r="M149" s="96">
        <v>0</v>
      </c>
      <c r="N149" s="82">
        <f t="shared" si="7"/>
        <v>223</v>
      </c>
    </row>
    <row r="150" spans="1:14" ht="12.75">
      <c r="A150" s="80" t="s">
        <v>528</v>
      </c>
      <c r="B150" s="94">
        <v>0</v>
      </c>
      <c r="C150" s="94">
        <v>0</v>
      </c>
      <c r="D150" s="94">
        <v>0</v>
      </c>
      <c r="E150" s="94">
        <v>0</v>
      </c>
      <c r="F150" s="95">
        <v>0</v>
      </c>
      <c r="G150" s="95">
        <v>0</v>
      </c>
      <c r="H150" s="95">
        <v>0</v>
      </c>
      <c r="I150" s="95">
        <v>0</v>
      </c>
      <c r="J150" s="95">
        <v>0</v>
      </c>
      <c r="K150" s="95">
        <v>0</v>
      </c>
      <c r="L150" s="95">
        <v>0</v>
      </c>
      <c r="M150" s="96">
        <v>748.3</v>
      </c>
      <c r="N150" s="82">
        <f t="shared" si="7"/>
        <v>748.3</v>
      </c>
    </row>
    <row r="151" spans="1:14" ht="12.75">
      <c r="A151" s="80" t="s">
        <v>503</v>
      </c>
      <c r="B151" s="94">
        <v>0</v>
      </c>
      <c r="C151" s="94">
        <v>18</v>
      </c>
      <c r="D151" s="94">
        <v>0</v>
      </c>
      <c r="E151" s="94">
        <v>0</v>
      </c>
      <c r="F151" s="95">
        <v>0</v>
      </c>
      <c r="G151" s="95">
        <v>0</v>
      </c>
      <c r="H151" s="95">
        <v>0</v>
      </c>
      <c r="I151" s="95">
        <v>0</v>
      </c>
      <c r="J151" s="95">
        <v>0</v>
      </c>
      <c r="K151" s="95">
        <v>0</v>
      </c>
      <c r="L151" s="95">
        <v>43.5</v>
      </c>
      <c r="M151" s="96">
        <v>0</v>
      </c>
      <c r="N151" s="82">
        <f t="shared" si="7"/>
        <v>61.5</v>
      </c>
    </row>
    <row r="152" spans="1:14" ht="12.75">
      <c r="A152" s="80" t="s">
        <v>441</v>
      </c>
      <c r="B152" s="94">
        <v>0</v>
      </c>
      <c r="C152" s="94">
        <v>75</v>
      </c>
      <c r="D152" s="94">
        <v>0</v>
      </c>
      <c r="E152" s="94">
        <v>0</v>
      </c>
      <c r="F152" s="95">
        <v>0</v>
      </c>
      <c r="G152" s="95">
        <v>0</v>
      </c>
      <c r="H152" s="95">
        <v>0</v>
      </c>
      <c r="I152" s="95">
        <v>0</v>
      </c>
      <c r="J152" s="95">
        <v>0</v>
      </c>
      <c r="K152" s="95">
        <v>0</v>
      </c>
      <c r="L152" s="95">
        <v>0</v>
      </c>
      <c r="M152" s="96">
        <v>0</v>
      </c>
      <c r="N152" s="82">
        <f t="shared" si="7"/>
        <v>75</v>
      </c>
    </row>
    <row r="153" spans="1:14" ht="12.75">
      <c r="A153" s="80" t="s">
        <v>445</v>
      </c>
      <c r="B153" s="94">
        <v>90</v>
      </c>
      <c r="C153" s="94">
        <v>0</v>
      </c>
      <c r="D153" s="94">
        <v>0</v>
      </c>
      <c r="E153" s="94">
        <v>0</v>
      </c>
      <c r="F153" s="95">
        <v>0</v>
      </c>
      <c r="G153" s="95">
        <v>0</v>
      </c>
      <c r="H153" s="95">
        <v>0</v>
      </c>
      <c r="I153" s="95">
        <v>0</v>
      </c>
      <c r="J153" s="95">
        <v>0</v>
      </c>
      <c r="K153" s="95">
        <v>0</v>
      </c>
      <c r="L153" s="95">
        <v>0</v>
      </c>
      <c r="M153" s="96">
        <v>0</v>
      </c>
      <c r="N153" s="82">
        <f t="shared" si="7"/>
        <v>90</v>
      </c>
    </row>
    <row r="154" spans="1:14" ht="12.75">
      <c r="A154" s="80" t="s">
        <v>502</v>
      </c>
      <c r="B154" s="94">
        <v>0</v>
      </c>
      <c r="C154" s="94">
        <v>0</v>
      </c>
      <c r="D154" s="94">
        <v>0</v>
      </c>
      <c r="E154" s="94">
        <v>0</v>
      </c>
      <c r="F154" s="95">
        <v>0</v>
      </c>
      <c r="G154" s="95">
        <v>0</v>
      </c>
      <c r="H154" s="95">
        <v>0</v>
      </c>
      <c r="I154" s="95">
        <v>0</v>
      </c>
      <c r="J154" s="95">
        <v>0</v>
      </c>
      <c r="K154" s="95">
        <v>361</v>
      </c>
      <c r="L154" s="95">
        <v>0</v>
      </c>
      <c r="M154" s="96">
        <v>0</v>
      </c>
      <c r="N154" s="82">
        <f t="shared" si="7"/>
        <v>361</v>
      </c>
    </row>
    <row r="155" spans="1:14" ht="12.75">
      <c r="A155" s="80" t="s">
        <v>500</v>
      </c>
      <c r="B155" s="94">
        <v>0</v>
      </c>
      <c r="C155" s="94">
        <v>0</v>
      </c>
      <c r="D155" s="94">
        <v>0</v>
      </c>
      <c r="E155" s="94">
        <v>0</v>
      </c>
      <c r="F155" s="95">
        <v>0</v>
      </c>
      <c r="G155" s="95">
        <v>0</v>
      </c>
      <c r="H155" s="95">
        <v>0</v>
      </c>
      <c r="I155" s="95">
        <v>25</v>
      </c>
      <c r="J155" s="95">
        <v>425</v>
      </c>
      <c r="K155" s="95">
        <v>0</v>
      </c>
      <c r="L155" s="95">
        <v>175</v>
      </c>
      <c r="M155" s="96">
        <v>0</v>
      </c>
      <c r="N155" s="82">
        <f t="shared" si="7"/>
        <v>625</v>
      </c>
    </row>
    <row r="156" spans="1:14" ht="12.75">
      <c r="A156" s="80" t="s">
        <v>501</v>
      </c>
      <c r="B156" s="94">
        <v>305</v>
      </c>
      <c r="C156" s="94">
        <v>75</v>
      </c>
      <c r="D156" s="94">
        <v>0</v>
      </c>
      <c r="E156" s="94">
        <v>0</v>
      </c>
      <c r="F156" s="95">
        <v>50</v>
      </c>
      <c r="G156" s="95">
        <v>0</v>
      </c>
      <c r="H156" s="95">
        <v>0</v>
      </c>
      <c r="I156" s="95">
        <v>0</v>
      </c>
      <c r="J156" s="95">
        <v>775</v>
      </c>
      <c r="K156" s="95">
        <v>0</v>
      </c>
      <c r="L156" s="95">
        <v>175</v>
      </c>
      <c r="M156" s="96">
        <v>0</v>
      </c>
      <c r="N156" s="82">
        <f t="shared" si="7"/>
        <v>1380</v>
      </c>
    </row>
    <row r="157" spans="1:14" ht="12.75">
      <c r="A157" s="80" t="s">
        <v>446</v>
      </c>
      <c r="B157" s="94">
        <v>0</v>
      </c>
      <c r="C157" s="94">
        <v>549</v>
      </c>
      <c r="D157" s="94">
        <v>549</v>
      </c>
      <c r="E157" s="94">
        <v>549</v>
      </c>
      <c r="F157" s="95">
        <v>549</v>
      </c>
      <c r="G157" s="95">
        <v>549</v>
      </c>
      <c r="H157" s="95">
        <v>549</v>
      </c>
      <c r="I157" s="95">
        <v>549</v>
      </c>
      <c r="J157" s="95">
        <v>549</v>
      </c>
      <c r="K157" s="95">
        <v>549</v>
      </c>
      <c r="L157" s="95">
        <v>549</v>
      </c>
      <c r="M157" s="96">
        <v>549</v>
      </c>
      <c r="N157" s="82">
        <f t="shared" si="7"/>
        <v>6039</v>
      </c>
    </row>
    <row r="158" spans="1:14" ht="12.75">
      <c r="A158" s="80" t="s">
        <v>499</v>
      </c>
      <c r="B158" s="94">
        <v>0</v>
      </c>
      <c r="C158" s="94">
        <v>0</v>
      </c>
      <c r="D158" s="94">
        <v>54.5</v>
      </c>
      <c r="E158" s="94">
        <v>0</v>
      </c>
      <c r="F158" s="95">
        <v>0</v>
      </c>
      <c r="G158" s="95">
        <v>0</v>
      </c>
      <c r="H158" s="95">
        <v>0</v>
      </c>
      <c r="I158" s="95">
        <v>0</v>
      </c>
      <c r="J158" s="95">
        <v>0</v>
      </c>
      <c r="K158" s="95">
        <v>30</v>
      </c>
      <c r="L158" s="95">
        <v>0</v>
      </c>
      <c r="M158" s="96">
        <v>25.5</v>
      </c>
      <c r="N158" s="82">
        <f t="shared" si="7"/>
        <v>110</v>
      </c>
    </row>
    <row r="159" spans="1:14" ht="12.75">
      <c r="A159" s="80" t="s">
        <v>447</v>
      </c>
      <c r="B159" s="94">
        <v>236.9</v>
      </c>
      <c r="C159" s="94">
        <v>279.75</v>
      </c>
      <c r="D159" s="94">
        <v>392.8</v>
      </c>
      <c r="E159" s="94">
        <v>489.3</v>
      </c>
      <c r="F159" s="95">
        <v>315.32</v>
      </c>
      <c r="G159" s="95">
        <v>0</v>
      </c>
      <c r="H159" s="95">
        <v>178.9</v>
      </c>
      <c r="I159" s="95">
        <v>439.1</v>
      </c>
      <c r="J159" s="95">
        <v>312.5</v>
      </c>
      <c r="K159" s="95">
        <v>0</v>
      </c>
      <c r="L159" s="95">
        <v>172.5</v>
      </c>
      <c r="M159" s="96">
        <v>434.2</v>
      </c>
      <c r="N159" s="82">
        <f t="shared" si="7"/>
        <v>3251.27</v>
      </c>
    </row>
    <row r="160" spans="1:14" ht="12.75">
      <c r="A160" s="80" t="s">
        <v>478</v>
      </c>
      <c r="B160" s="94">
        <v>0</v>
      </c>
      <c r="C160" s="94">
        <v>0</v>
      </c>
      <c r="D160" s="94">
        <v>0</v>
      </c>
      <c r="E160" s="94">
        <v>0</v>
      </c>
      <c r="F160" s="95">
        <v>0</v>
      </c>
      <c r="G160" s="95">
        <v>0</v>
      </c>
      <c r="H160" s="95">
        <v>0</v>
      </c>
      <c r="I160" s="95">
        <v>0</v>
      </c>
      <c r="J160" s="95">
        <v>24</v>
      </c>
      <c r="K160" s="95">
        <v>0</v>
      </c>
      <c r="L160" s="95">
        <v>0</v>
      </c>
      <c r="M160" s="96">
        <v>0</v>
      </c>
      <c r="N160" s="82">
        <f t="shared" si="7"/>
        <v>24</v>
      </c>
    </row>
    <row r="161" spans="1:14" ht="12.75">
      <c r="A161" s="80" t="s">
        <v>448</v>
      </c>
      <c r="B161" s="94">
        <v>0</v>
      </c>
      <c r="C161" s="94">
        <v>0</v>
      </c>
      <c r="D161" s="94">
        <v>0</v>
      </c>
      <c r="E161" s="94">
        <v>0</v>
      </c>
      <c r="F161" s="95">
        <v>0</v>
      </c>
      <c r="G161" s="95">
        <v>0</v>
      </c>
      <c r="H161" s="95">
        <v>0</v>
      </c>
      <c r="I161" s="95">
        <v>0</v>
      </c>
      <c r="J161" s="95">
        <v>0</v>
      </c>
      <c r="K161" s="95">
        <v>0</v>
      </c>
      <c r="L161" s="95">
        <v>99</v>
      </c>
      <c r="M161" s="96">
        <v>0</v>
      </c>
      <c r="N161" s="82">
        <f t="shared" si="7"/>
        <v>99</v>
      </c>
    </row>
    <row r="162" spans="1:14" ht="12.75">
      <c r="A162" s="80" t="s">
        <v>498</v>
      </c>
      <c r="B162" s="94">
        <v>0</v>
      </c>
      <c r="C162" s="94">
        <v>0</v>
      </c>
      <c r="D162" s="94">
        <v>0</v>
      </c>
      <c r="E162" s="94">
        <v>0</v>
      </c>
      <c r="F162" s="95">
        <v>0</v>
      </c>
      <c r="G162" s="95">
        <v>0</v>
      </c>
      <c r="H162" s="95">
        <v>0</v>
      </c>
      <c r="I162" s="95">
        <v>500</v>
      </c>
      <c r="J162" s="95">
        <v>0</v>
      </c>
      <c r="K162" s="95">
        <v>0</v>
      </c>
      <c r="L162" s="95">
        <v>0</v>
      </c>
      <c r="M162" s="96">
        <v>0</v>
      </c>
      <c r="N162" s="82">
        <f t="shared" si="7"/>
        <v>500</v>
      </c>
    </row>
    <row r="163" spans="1:14" ht="12.75">
      <c r="A163" s="80" t="s">
        <v>449</v>
      </c>
      <c r="B163" s="94">
        <v>60</v>
      </c>
      <c r="C163" s="94">
        <v>0</v>
      </c>
      <c r="D163" s="94">
        <v>0</v>
      </c>
      <c r="E163" s="94">
        <v>0</v>
      </c>
      <c r="F163" s="95">
        <v>0</v>
      </c>
      <c r="G163" s="95">
        <v>0</v>
      </c>
      <c r="H163" s="95">
        <v>0</v>
      </c>
      <c r="I163" s="95">
        <v>0</v>
      </c>
      <c r="J163" s="95">
        <v>0</v>
      </c>
      <c r="K163" s="95">
        <v>0</v>
      </c>
      <c r="L163" s="95">
        <v>0</v>
      </c>
      <c r="M163" s="96">
        <v>0</v>
      </c>
      <c r="N163" s="82">
        <f t="shared" si="7"/>
        <v>60</v>
      </c>
    </row>
    <row r="164" spans="1:14" ht="12.75">
      <c r="A164" s="79" t="s">
        <v>526</v>
      </c>
      <c r="B164" s="94">
        <v>0</v>
      </c>
      <c r="C164" s="94">
        <v>0</v>
      </c>
      <c r="D164" s="94">
        <v>25</v>
      </c>
      <c r="E164" s="94">
        <v>0</v>
      </c>
      <c r="F164" s="95">
        <v>0</v>
      </c>
      <c r="G164" s="95">
        <v>0</v>
      </c>
      <c r="H164" s="95">
        <v>0</v>
      </c>
      <c r="I164" s="95">
        <v>0</v>
      </c>
      <c r="J164" s="95">
        <v>325</v>
      </c>
      <c r="K164" s="95">
        <v>0</v>
      </c>
      <c r="L164" s="95">
        <v>0</v>
      </c>
      <c r="M164" s="96">
        <v>0</v>
      </c>
      <c r="N164" s="82">
        <f t="shared" si="7"/>
        <v>350</v>
      </c>
    </row>
    <row r="165" spans="1:14" ht="12.75">
      <c r="A165" s="80" t="s">
        <v>450</v>
      </c>
      <c r="B165" s="94">
        <v>0</v>
      </c>
      <c r="C165" s="94">
        <v>515</v>
      </c>
      <c r="D165" s="94">
        <v>520</v>
      </c>
      <c r="E165" s="94">
        <v>530</v>
      </c>
      <c r="F165" s="95">
        <v>0</v>
      </c>
      <c r="G165" s="95">
        <v>0</v>
      </c>
      <c r="H165" s="95">
        <v>0</v>
      </c>
      <c r="I165" s="95">
        <v>0</v>
      </c>
      <c r="J165" s="95">
        <v>435</v>
      </c>
      <c r="K165" s="95">
        <v>0</v>
      </c>
      <c r="L165" s="95">
        <v>0</v>
      </c>
      <c r="M165" s="96">
        <v>0</v>
      </c>
      <c r="N165" s="82">
        <f t="shared" si="7"/>
        <v>2000</v>
      </c>
    </row>
    <row r="166" spans="1:14" ht="12.75">
      <c r="A166" s="80" t="s">
        <v>497</v>
      </c>
      <c r="B166" s="94">
        <v>0</v>
      </c>
      <c r="C166" s="94">
        <v>73</v>
      </c>
      <c r="D166" s="94">
        <v>0</v>
      </c>
      <c r="E166" s="94">
        <v>44</v>
      </c>
      <c r="F166" s="95">
        <v>106.75</v>
      </c>
      <c r="G166" s="95">
        <v>0</v>
      </c>
      <c r="H166" s="95">
        <v>0</v>
      </c>
      <c r="I166" s="95">
        <v>0</v>
      </c>
      <c r="J166" s="95">
        <v>0</v>
      </c>
      <c r="K166" s="95">
        <v>0</v>
      </c>
      <c r="L166" s="95">
        <v>0</v>
      </c>
      <c r="M166" s="96">
        <v>0</v>
      </c>
      <c r="N166" s="82">
        <f t="shared" si="7"/>
        <v>223.75</v>
      </c>
    </row>
    <row r="167" spans="1:14" ht="12.75">
      <c r="A167" s="80" t="s">
        <v>391</v>
      </c>
      <c r="B167" s="94">
        <v>0</v>
      </c>
      <c r="C167" s="94">
        <v>0</v>
      </c>
      <c r="D167" s="94">
        <v>0</v>
      </c>
      <c r="E167" s="94">
        <v>0</v>
      </c>
      <c r="F167" s="95">
        <v>0</v>
      </c>
      <c r="G167" s="95">
        <v>0</v>
      </c>
      <c r="H167" s="95">
        <v>0</v>
      </c>
      <c r="I167" s="95">
        <v>0</v>
      </c>
      <c r="J167" s="95">
        <v>186.95</v>
      </c>
      <c r="K167" s="95">
        <v>0</v>
      </c>
      <c r="L167" s="95">
        <v>0</v>
      </c>
      <c r="M167" s="96">
        <v>0</v>
      </c>
      <c r="N167" s="82">
        <f t="shared" si="7"/>
        <v>186.95</v>
      </c>
    </row>
    <row r="168" spans="1:14" ht="12.75">
      <c r="A168" s="80" t="s">
        <v>496</v>
      </c>
      <c r="B168" s="94">
        <v>150</v>
      </c>
      <c r="C168" s="94">
        <v>150</v>
      </c>
      <c r="D168" s="94">
        <v>150</v>
      </c>
      <c r="E168" s="94">
        <v>150</v>
      </c>
      <c r="F168" s="95">
        <v>150</v>
      </c>
      <c r="G168" s="95">
        <v>180</v>
      </c>
      <c r="H168" s="95">
        <v>180</v>
      </c>
      <c r="I168" s="95">
        <v>180</v>
      </c>
      <c r="J168" s="95">
        <v>180</v>
      </c>
      <c r="K168" s="95">
        <v>180</v>
      </c>
      <c r="L168" s="95">
        <v>180</v>
      </c>
      <c r="M168" s="96">
        <v>180</v>
      </c>
      <c r="N168" s="82">
        <f t="shared" si="7"/>
        <v>2010</v>
      </c>
    </row>
    <row r="169" spans="1:14" ht="12.75">
      <c r="A169" s="80" t="s">
        <v>451</v>
      </c>
      <c r="B169" s="94">
        <v>1500</v>
      </c>
      <c r="C169" s="94">
        <v>1500</v>
      </c>
      <c r="D169" s="94">
        <v>1500</v>
      </c>
      <c r="E169" s="94">
        <v>1500</v>
      </c>
      <c r="F169" s="95">
        <v>1500</v>
      </c>
      <c r="G169" s="95">
        <v>1500</v>
      </c>
      <c r="H169" s="95">
        <v>1500</v>
      </c>
      <c r="I169" s="95">
        <v>1500</v>
      </c>
      <c r="J169" s="95">
        <v>1500</v>
      </c>
      <c r="K169" s="95">
        <v>1500</v>
      </c>
      <c r="L169" s="95">
        <v>1500</v>
      </c>
      <c r="M169" s="96">
        <v>1500</v>
      </c>
      <c r="N169" s="82">
        <f t="shared" si="7"/>
        <v>18000</v>
      </c>
    </row>
    <row r="170" spans="1:14" ht="12.75">
      <c r="A170" s="80" t="s">
        <v>466</v>
      </c>
      <c r="B170" s="94">
        <v>0</v>
      </c>
      <c r="C170" s="94">
        <v>0</v>
      </c>
      <c r="D170" s="94">
        <v>0</v>
      </c>
      <c r="E170" s="94">
        <v>0</v>
      </c>
      <c r="F170" s="95">
        <v>40500</v>
      </c>
      <c r="G170" s="95">
        <v>0</v>
      </c>
      <c r="H170" s="95">
        <v>44.47</v>
      </c>
      <c r="I170" s="95">
        <v>0</v>
      </c>
      <c r="J170" s="95">
        <v>0</v>
      </c>
      <c r="K170" s="95">
        <v>184.45</v>
      </c>
      <c r="L170" s="95">
        <v>35</v>
      </c>
      <c r="M170" s="96">
        <v>0</v>
      </c>
      <c r="N170" s="82">
        <f t="shared" si="7"/>
        <v>40763.92</v>
      </c>
    </row>
    <row r="171" spans="1:14" ht="12.75">
      <c r="A171" s="80" t="s">
        <v>495</v>
      </c>
      <c r="B171" s="94">
        <v>0</v>
      </c>
      <c r="C171" s="94">
        <v>0</v>
      </c>
      <c r="D171" s="94">
        <v>0</v>
      </c>
      <c r="E171" s="94">
        <v>0</v>
      </c>
      <c r="F171" s="95">
        <v>0</v>
      </c>
      <c r="G171" s="95">
        <v>0</v>
      </c>
      <c r="H171" s="95">
        <v>0</v>
      </c>
      <c r="I171" s="95">
        <v>0</v>
      </c>
      <c r="J171" s="95">
        <v>0</v>
      </c>
      <c r="K171" s="95">
        <v>0</v>
      </c>
      <c r="L171" s="95">
        <v>65</v>
      </c>
      <c r="M171" s="96">
        <v>0</v>
      </c>
      <c r="N171" s="82">
        <f aca="true" t="shared" si="8" ref="N171:N190">SUM(B171:M171)</f>
        <v>65</v>
      </c>
    </row>
    <row r="172" spans="1:14" ht="12.75">
      <c r="A172" s="80" t="s">
        <v>464</v>
      </c>
      <c r="B172" s="94">
        <v>1069.39</v>
      </c>
      <c r="C172" s="94">
        <v>1051.68</v>
      </c>
      <c r="D172" s="94">
        <v>0</v>
      </c>
      <c r="E172" s="94">
        <v>0</v>
      </c>
      <c r="F172" s="95">
        <v>1019.44</v>
      </c>
      <c r="G172" s="95">
        <v>5661.51</v>
      </c>
      <c r="H172" s="95">
        <v>0</v>
      </c>
      <c r="I172" s="95">
        <v>0</v>
      </c>
      <c r="J172" s="95">
        <v>1807.6</v>
      </c>
      <c r="K172" s="95">
        <v>0</v>
      </c>
      <c r="L172" s="95">
        <v>0</v>
      </c>
      <c r="M172" s="96">
        <v>0</v>
      </c>
      <c r="N172" s="82">
        <f t="shared" si="8"/>
        <v>10609.62</v>
      </c>
    </row>
    <row r="173" spans="1:14" ht="12.75">
      <c r="A173" s="80" t="s">
        <v>465</v>
      </c>
      <c r="B173" s="94">
        <v>6021.28</v>
      </c>
      <c r="C173" s="94">
        <v>6068.04</v>
      </c>
      <c r="D173" s="94">
        <v>5972.07</v>
      </c>
      <c r="E173" s="94">
        <v>7303.85</v>
      </c>
      <c r="F173" s="95">
        <v>6836.45</v>
      </c>
      <c r="G173" s="95">
        <v>4550.72</v>
      </c>
      <c r="H173" s="95">
        <v>12413.8</v>
      </c>
      <c r="I173" s="95">
        <v>7415.38</v>
      </c>
      <c r="J173" s="95">
        <v>6439.35</v>
      </c>
      <c r="K173" s="95">
        <v>7362.29</v>
      </c>
      <c r="L173" s="95">
        <v>7124.74</v>
      </c>
      <c r="M173" s="96">
        <v>11006.78</v>
      </c>
      <c r="N173" s="82">
        <f t="shared" si="8"/>
        <v>88514.74999999999</v>
      </c>
    </row>
    <row r="174" spans="1:14" ht="12.75">
      <c r="A174" s="80" t="s">
        <v>217</v>
      </c>
      <c r="B174" s="94">
        <v>34608.93</v>
      </c>
      <c r="C174" s="94">
        <v>32491.75</v>
      </c>
      <c r="D174" s="94">
        <v>31264.74</v>
      </c>
      <c r="E174" s="94">
        <v>32586.64</v>
      </c>
      <c r="F174" s="95">
        <v>32644.94</v>
      </c>
      <c r="G174" s="95">
        <v>31771.76</v>
      </c>
      <c r="H174" s="95">
        <v>31754.44</v>
      </c>
      <c r="I174" s="95">
        <v>31754.44</v>
      </c>
      <c r="J174" s="95">
        <v>31967.32</v>
      </c>
      <c r="K174" s="95">
        <v>32176.47</v>
      </c>
      <c r="L174" s="95">
        <v>32113.42</v>
      </c>
      <c r="M174" s="96">
        <v>69401.39</v>
      </c>
      <c r="N174" s="82">
        <f t="shared" si="8"/>
        <v>424536.24000000005</v>
      </c>
    </row>
    <row r="175" spans="1:14" ht="12.75">
      <c r="A175" s="80" t="s">
        <v>463</v>
      </c>
      <c r="B175" s="94">
        <v>0</v>
      </c>
      <c r="C175" s="94">
        <v>193.93</v>
      </c>
      <c r="D175" s="94">
        <v>0</v>
      </c>
      <c r="E175" s="94">
        <v>0</v>
      </c>
      <c r="F175" s="95">
        <v>0</v>
      </c>
      <c r="G175" s="95">
        <v>0</v>
      </c>
      <c r="H175" s="95">
        <v>0</v>
      </c>
      <c r="I175" s="95">
        <v>0</v>
      </c>
      <c r="J175" s="95">
        <v>0</v>
      </c>
      <c r="K175" s="95">
        <v>0</v>
      </c>
      <c r="L175" s="95">
        <v>0</v>
      </c>
      <c r="M175" s="96">
        <v>0</v>
      </c>
      <c r="N175" s="82">
        <f t="shared" si="8"/>
        <v>193.93</v>
      </c>
    </row>
    <row r="176" spans="1:14" ht="12.75">
      <c r="A176" s="80" t="s">
        <v>527</v>
      </c>
      <c r="B176" s="94">
        <v>0</v>
      </c>
      <c r="C176" s="94">
        <v>0</v>
      </c>
      <c r="D176" s="94">
        <v>0</v>
      </c>
      <c r="E176" s="94">
        <v>0</v>
      </c>
      <c r="F176" s="95">
        <v>0</v>
      </c>
      <c r="G176" s="95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6">
        <v>130.96</v>
      </c>
      <c r="N176" s="82">
        <f t="shared" si="8"/>
        <v>130.96</v>
      </c>
    </row>
    <row r="177" spans="1:14" ht="12.75">
      <c r="A177" s="80" t="s">
        <v>525</v>
      </c>
      <c r="B177" s="94">
        <v>0</v>
      </c>
      <c r="C177" s="94">
        <v>0</v>
      </c>
      <c r="D177" s="94">
        <v>25</v>
      </c>
      <c r="E177" s="94">
        <v>0</v>
      </c>
      <c r="F177" s="95">
        <v>50</v>
      </c>
      <c r="G177" s="95">
        <v>0</v>
      </c>
      <c r="H177" s="95">
        <v>0</v>
      </c>
      <c r="I177" s="95">
        <v>0</v>
      </c>
      <c r="J177" s="95">
        <v>350</v>
      </c>
      <c r="K177" s="95">
        <v>25</v>
      </c>
      <c r="L177" s="95">
        <v>0</v>
      </c>
      <c r="M177" s="96">
        <v>0</v>
      </c>
      <c r="N177" s="82">
        <f t="shared" si="8"/>
        <v>450</v>
      </c>
    </row>
    <row r="178" spans="1:14" ht="12.75">
      <c r="A178" s="80" t="s">
        <v>471</v>
      </c>
      <c r="B178" s="94">
        <v>0</v>
      </c>
      <c r="C178" s="94">
        <v>0</v>
      </c>
      <c r="D178" s="94">
        <v>0</v>
      </c>
      <c r="E178" s="94">
        <v>0</v>
      </c>
      <c r="F178" s="95">
        <v>0</v>
      </c>
      <c r="G178" s="95">
        <v>558.41</v>
      </c>
      <c r="H178" s="95">
        <v>314.84</v>
      </c>
      <c r="I178" s="95">
        <v>0</v>
      </c>
      <c r="J178" s="95">
        <v>867.73</v>
      </c>
      <c r="K178" s="95">
        <v>0</v>
      </c>
      <c r="L178" s="95">
        <v>612.79</v>
      </c>
      <c r="M178" s="96">
        <v>1176.94</v>
      </c>
      <c r="N178" s="82">
        <f t="shared" si="8"/>
        <v>3530.71</v>
      </c>
    </row>
    <row r="179" spans="1:14" ht="12.75">
      <c r="A179" s="80" t="s">
        <v>475</v>
      </c>
      <c r="B179" s="94">
        <v>0</v>
      </c>
      <c r="C179" s="94">
        <v>0</v>
      </c>
      <c r="D179" s="94">
        <v>0</v>
      </c>
      <c r="E179" s="94">
        <v>0</v>
      </c>
      <c r="F179" s="95">
        <v>0</v>
      </c>
      <c r="G179" s="95">
        <v>0</v>
      </c>
      <c r="H179" s="95">
        <v>250.04</v>
      </c>
      <c r="I179" s="95">
        <v>181.76</v>
      </c>
      <c r="J179" s="95">
        <v>0</v>
      </c>
      <c r="K179" s="95">
        <v>0</v>
      </c>
      <c r="L179" s="95">
        <v>0</v>
      </c>
      <c r="M179" s="96">
        <v>0</v>
      </c>
      <c r="N179" s="82">
        <f t="shared" si="8"/>
        <v>431.79999999999995</v>
      </c>
    </row>
    <row r="180" spans="1:14" ht="12.75">
      <c r="A180" s="80" t="s">
        <v>462</v>
      </c>
      <c r="B180" s="94">
        <v>0</v>
      </c>
      <c r="C180" s="94">
        <v>0</v>
      </c>
      <c r="D180" s="94">
        <v>0</v>
      </c>
      <c r="E180" s="94">
        <v>0</v>
      </c>
      <c r="F180" s="95">
        <v>0</v>
      </c>
      <c r="G180" s="95">
        <v>30000</v>
      </c>
      <c r="H180" s="95">
        <v>30000</v>
      </c>
      <c r="I180" s="95">
        <v>27000</v>
      </c>
      <c r="J180" s="95">
        <v>0</v>
      </c>
      <c r="K180" s="95">
        <v>0</v>
      </c>
      <c r="L180" s="95">
        <v>0</v>
      </c>
      <c r="M180" s="96">
        <v>13523.48</v>
      </c>
      <c r="N180" s="82">
        <f t="shared" si="8"/>
        <v>100523.48</v>
      </c>
    </row>
    <row r="181" spans="1:14" ht="12.75">
      <c r="A181" s="80" t="s">
        <v>460</v>
      </c>
      <c r="B181" s="94">
        <v>0</v>
      </c>
      <c r="C181" s="94">
        <v>0</v>
      </c>
      <c r="D181" s="94">
        <v>0</v>
      </c>
      <c r="E181" s="94">
        <v>0</v>
      </c>
      <c r="F181" s="95">
        <v>0</v>
      </c>
      <c r="G181" s="95">
        <v>4028.08</v>
      </c>
      <c r="H181" s="95">
        <v>0</v>
      </c>
      <c r="I181" s="95">
        <v>0</v>
      </c>
      <c r="J181" s="95">
        <v>0</v>
      </c>
      <c r="K181" s="95">
        <v>0</v>
      </c>
      <c r="L181" s="95">
        <v>0</v>
      </c>
      <c r="M181" s="96">
        <v>3831</v>
      </c>
      <c r="N181" s="82">
        <f t="shared" si="8"/>
        <v>7859.08</v>
      </c>
    </row>
    <row r="182" spans="1:14" ht="12.75">
      <c r="A182" s="80" t="s">
        <v>461</v>
      </c>
      <c r="B182" s="94">
        <v>3505.23</v>
      </c>
      <c r="C182" s="94">
        <v>3153.32</v>
      </c>
      <c r="D182" s="94">
        <v>3080.11</v>
      </c>
      <c r="E182" s="94">
        <v>3807.56</v>
      </c>
      <c r="F182" s="95">
        <v>3746.26</v>
      </c>
      <c r="G182" s="95">
        <v>4266.98</v>
      </c>
      <c r="H182" s="95">
        <v>3630.44</v>
      </c>
      <c r="I182" s="95">
        <v>3630.44</v>
      </c>
      <c r="J182" s="95">
        <v>3879.13</v>
      </c>
      <c r="K182" s="95">
        <v>3705.56</v>
      </c>
      <c r="L182" s="95">
        <v>3692.49</v>
      </c>
      <c r="M182" s="96">
        <v>7295.2</v>
      </c>
      <c r="N182" s="82">
        <f t="shared" si="8"/>
        <v>47392.719999999994</v>
      </c>
    </row>
    <row r="183" spans="1:14" ht="12.75">
      <c r="A183" s="80" t="s">
        <v>481</v>
      </c>
      <c r="B183" s="94">
        <v>0</v>
      </c>
      <c r="C183" s="94">
        <v>0</v>
      </c>
      <c r="D183" s="94">
        <v>0</v>
      </c>
      <c r="E183" s="94">
        <v>0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200</v>
      </c>
      <c r="L183" s="95">
        <v>0</v>
      </c>
      <c r="M183" s="96">
        <v>0</v>
      </c>
      <c r="N183" s="82">
        <f t="shared" si="8"/>
        <v>200</v>
      </c>
    </row>
    <row r="184" spans="1:14" ht="12.75">
      <c r="A184" s="80" t="s">
        <v>452</v>
      </c>
      <c r="B184" s="94">
        <v>308</v>
      </c>
      <c r="C184" s="94">
        <v>0</v>
      </c>
      <c r="D184" s="94">
        <v>0</v>
      </c>
      <c r="E184" s="94">
        <v>0</v>
      </c>
      <c r="F184" s="95">
        <v>0</v>
      </c>
      <c r="G184" s="95">
        <v>0</v>
      </c>
      <c r="H184" s="95">
        <v>0</v>
      </c>
      <c r="I184" s="95">
        <v>0</v>
      </c>
      <c r="J184" s="95">
        <v>0</v>
      </c>
      <c r="K184" s="95">
        <v>0</v>
      </c>
      <c r="L184" s="95">
        <v>0</v>
      </c>
      <c r="M184" s="96">
        <v>0</v>
      </c>
      <c r="N184" s="82">
        <f t="shared" si="8"/>
        <v>308</v>
      </c>
    </row>
    <row r="185" spans="1:14" ht="12.75">
      <c r="A185" s="80" t="s">
        <v>494</v>
      </c>
      <c r="B185" s="94">
        <v>0</v>
      </c>
      <c r="C185" s="94">
        <v>0</v>
      </c>
      <c r="D185" s="94">
        <v>0</v>
      </c>
      <c r="E185" s="94">
        <v>0</v>
      </c>
      <c r="F185" s="95">
        <v>0</v>
      </c>
      <c r="G185" s="95">
        <v>0</v>
      </c>
      <c r="H185" s="95">
        <v>0</v>
      </c>
      <c r="I185" s="95">
        <v>0</v>
      </c>
      <c r="J185" s="95">
        <v>0</v>
      </c>
      <c r="K185" s="95">
        <v>0</v>
      </c>
      <c r="L185" s="95">
        <v>260</v>
      </c>
      <c r="M185" s="96">
        <v>0</v>
      </c>
      <c r="N185" s="82">
        <f t="shared" si="8"/>
        <v>260</v>
      </c>
    </row>
    <row r="186" spans="1:14" ht="12.75">
      <c r="A186" s="80" t="s">
        <v>477</v>
      </c>
      <c r="B186" s="94">
        <v>0</v>
      </c>
      <c r="C186" s="94">
        <v>0</v>
      </c>
      <c r="D186" s="94">
        <v>0</v>
      </c>
      <c r="E186" s="94">
        <v>0</v>
      </c>
      <c r="F186" s="95">
        <v>0</v>
      </c>
      <c r="G186" s="95">
        <v>0</v>
      </c>
      <c r="H186" s="95">
        <v>0</v>
      </c>
      <c r="I186" s="95">
        <v>0</v>
      </c>
      <c r="J186" s="95">
        <v>63</v>
      </c>
      <c r="K186" s="95">
        <v>0</v>
      </c>
      <c r="L186" s="95">
        <v>0</v>
      </c>
      <c r="M186" s="96">
        <v>0</v>
      </c>
      <c r="N186" s="82">
        <f t="shared" si="8"/>
        <v>63</v>
      </c>
    </row>
    <row r="187" spans="1:14" ht="12.75">
      <c r="A187" s="80" t="s">
        <v>493</v>
      </c>
      <c r="B187" s="94">
        <v>0</v>
      </c>
      <c r="C187" s="94">
        <v>0</v>
      </c>
      <c r="D187" s="94">
        <v>0</v>
      </c>
      <c r="E187" s="94">
        <v>53</v>
      </c>
      <c r="F187" s="95">
        <v>0</v>
      </c>
      <c r="G187" s="95">
        <v>0</v>
      </c>
      <c r="H187" s="95">
        <v>0</v>
      </c>
      <c r="I187" s="95">
        <v>0</v>
      </c>
      <c r="J187" s="95">
        <v>0</v>
      </c>
      <c r="K187" s="95">
        <v>0</v>
      </c>
      <c r="L187" s="95">
        <v>0</v>
      </c>
      <c r="M187" s="96">
        <v>0</v>
      </c>
      <c r="N187" s="82">
        <f t="shared" si="8"/>
        <v>53</v>
      </c>
    </row>
    <row r="188" spans="1:14" ht="12.75">
      <c r="A188" s="80" t="s">
        <v>492</v>
      </c>
      <c r="B188" s="94">
        <v>0</v>
      </c>
      <c r="C188" s="94">
        <v>400</v>
      </c>
      <c r="D188" s="94">
        <v>0</v>
      </c>
      <c r="E188" s="94">
        <v>0</v>
      </c>
      <c r="F188" s="95">
        <v>0</v>
      </c>
      <c r="G188" s="95">
        <v>0</v>
      </c>
      <c r="H188" s="95">
        <v>0</v>
      </c>
      <c r="I188" s="95">
        <v>0</v>
      </c>
      <c r="J188" s="95">
        <v>0</v>
      </c>
      <c r="K188" s="95">
        <v>0</v>
      </c>
      <c r="L188" s="95">
        <v>0</v>
      </c>
      <c r="M188" s="96">
        <v>0</v>
      </c>
      <c r="N188" s="82">
        <f t="shared" si="8"/>
        <v>400</v>
      </c>
    </row>
    <row r="189" spans="1:14" ht="12.75">
      <c r="A189" s="80" t="s">
        <v>470</v>
      </c>
      <c r="B189" s="94">
        <v>0</v>
      </c>
      <c r="C189" s="94">
        <v>432</v>
      </c>
      <c r="D189" s="94">
        <v>0</v>
      </c>
      <c r="E189" s="94">
        <v>0</v>
      </c>
      <c r="F189" s="95">
        <v>0</v>
      </c>
      <c r="G189" s="95">
        <v>0</v>
      </c>
      <c r="H189" s="95">
        <v>0</v>
      </c>
      <c r="I189" s="95">
        <v>0</v>
      </c>
      <c r="J189" s="95">
        <v>0</v>
      </c>
      <c r="K189" s="95">
        <v>0</v>
      </c>
      <c r="L189" s="95">
        <v>0</v>
      </c>
      <c r="M189" s="96">
        <v>0</v>
      </c>
      <c r="N189" s="82">
        <f t="shared" si="8"/>
        <v>432</v>
      </c>
    </row>
    <row r="190" spans="1:14" ht="12.75">
      <c r="A190" s="80" t="s">
        <v>524</v>
      </c>
      <c r="B190" s="94">
        <v>0</v>
      </c>
      <c r="C190" s="94">
        <v>0</v>
      </c>
      <c r="D190" s="94">
        <v>0</v>
      </c>
      <c r="E190" s="94">
        <v>0</v>
      </c>
      <c r="F190" s="95">
        <v>0</v>
      </c>
      <c r="G190" s="95">
        <v>0</v>
      </c>
      <c r="H190" s="95">
        <v>0</v>
      </c>
      <c r="I190" s="95">
        <v>0</v>
      </c>
      <c r="J190" s="95">
        <v>0</v>
      </c>
      <c r="K190" s="95">
        <v>240</v>
      </c>
      <c r="L190" s="95">
        <v>0</v>
      </c>
      <c r="M190" s="96">
        <v>0</v>
      </c>
      <c r="N190" s="82">
        <f t="shared" si="8"/>
        <v>240</v>
      </c>
    </row>
    <row r="191" spans="1:14" ht="12.75">
      <c r="A191" s="80" t="s">
        <v>440</v>
      </c>
      <c r="B191" s="94">
        <v>0</v>
      </c>
      <c r="C191" s="94">
        <v>360</v>
      </c>
      <c r="D191" s="94">
        <v>0</v>
      </c>
      <c r="E191" s="94">
        <v>0</v>
      </c>
      <c r="F191" s="95">
        <v>0</v>
      </c>
      <c r="G191" s="95">
        <v>0</v>
      </c>
      <c r="H191" s="95">
        <v>0</v>
      </c>
      <c r="I191" s="95">
        <v>0</v>
      </c>
      <c r="J191" s="95">
        <v>0</v>
      </c>
      <c r="K191" s="95">
        <v>0</v>
      </c>
      <c r="L191" s="95">
        <v>0</v>
      </c>
      <c r="M191" s="96">
        <v>0</v>
      </c>
      <c r="N191" s="82">
        <f aca="true" t="shared" si="9" ref="N191:N197">SUM(B191:M191)</f>
        <v>360</v>
      </c>
    </row>
    <row r="192" spans="1:14" ht="12.75">
      <c r="A192" s="80" t="s">
        <v>485</v>
      </c>
      <c r="B192" s="94">
        <v>0</v>
      </c>
      <c r="C192" s="94">
        <v>0</v>
      </c>
      <c r="D192" s="94">
        <v>0</v>
      </c>
      <c r="E192" s="94">
        <v>0</v>
      </c>
      <c r="F192" s="95">
        <v>0</v>
      </c>
      <c r="G192" s="95">
        <v>501.12</v>
      </c>
      <c r="H192" s="95">
        <v>0</v>
      </c>
      <c r="I192" s="95">
        <v>0</v>
      </c>
      <c r="J192" s="95">
        <v>0</v>
      </c>
      <c r="K192" s="95">
        <v>0</v>
      </c>
      <c r="L192" s="95">
        <v>0</v>
      </c>
      <c r="M192" s="96">
        <v>0</v>
      </c>
      <c r="N192" s="82">
        <f t="shared" si="9"/>
        <v>501.12</v>
      </c>
    </row>
    <row r="193" spans="1:14" ht="12.75">
      <c r="A193" s="80" t="s">
        <v>65</v>
      </c>
      <c r="B193" s="94">
        <v>1182</v>
      </c>
      <c r="C193" s="94">
        <v>1182</v>
      </c>
      <c r="D193" s="94">
        <v>1162.3</v>
      </c>
      <c r="E193" s="94">
        <v>1359.3</v>
      </c>
      <c r="F193" s="95">
        <v>1162.3</v>
      </c>
      <c r="G193" s="95">
        <v>1162.3</v>
      </c>
      <c r="H193" s="95">
        <v>1162.3</v>
      </c>
      <c r="I193" s="95">
        <v>1162.3</v>
      </c>
      <c r="J193" s="95">
        <v>1162.3</v>
      </c>
      <c r="K193" s="95">
        <v>1162.3</v>
      </c>
      <c r="L193" s="95">
        <v>1162.3</v>
      </c>
      <c r="M193" s="96">
        <v>1162.3</v>
      </c>
      <c r="N193" s="82">
        <f t="shared" si="9"/>
        <v>14183.999999999996</v>
      </c>
    </row>
    <row r="194" spans="1:14" ht="12.75">
      <c r="A194" s="80" t="s">
        <v>491</v>
      </c>
      <c r="B194" s="94">
        <v>45</v>
      </c>
      <c r="C194" s="94">
        <v>45</v>
      </c>
      <c r="D194" s="94">
        <v>45</v>
      </c>
      <c r="E194" s="94">
        <v>45</v>
      </c>
      <c r="F194" s="95">
        <v>45</v>
      </c>
      <c r="G194" s="95">
        <v>45</v>
      </c>
      <c r="H194" s="95">
        <v>45</v>
      </c>
      <c r="I194" s="95">
        <v>45</v>
      </c>
      <c r="J194" s="95">
        <v>45</v>
      </c>
      <c r="K194" s="95">
        <v>45</v>
      </c>
      <c r="L194" s="95">
        <v>45</v>
      </c>
      <c r="M194" s="96">
        <v>45</v>
      </c>
      <c r="N194" s="82">
        <f t="shared" si="9"/>
        <v>540</v>
      </c>
    </row>
    <row r="195" spans="1:14" ht="12.75">
      <c r="A195" s="80" t="s">
        <v>66</v>
      </c>
      <c r="B195" s="94">
        <v>936.2</v>
      </c>
      <c r="C195" s="94">
        <v>592.51</v>
      </c>
      <c r="D195" s="94">
        <v>1144.96</v>
      </c>
      <c r="E195" s="94">
        <v>1150.87</v>
      </c>
      <c r="F195" s="95">
        <v>1007.42</v>
      </c>
      <c r="G195" s="95">
        <v>970.7</v>
      </c>
      <c r="H195" s="95">
        <v>1019.14</v>
      </c>
      <c r="I195" s="95">
        <v>887.99</v>
      </c>
      <c r="J195" s="95">
        <v>905.7</v>
      </c>
      <c r="K195" s="95">
        <v>1137.63</v>
      </c>
      <c r="L195" s="95">
        <v>1183.14</v>
      </c>
      <c r="M195" s="96">
        <v>1120.21</v>
      </c>
      <c r="N195" s="82">
        <f t="shared" si="9"/>
        <v>12056.469999999998</v>
      </c>
    </row>
    <row r="196" spans="1:14" ht="12.75">
      <c r="A196" s="80" t="s">
        <v>489</v>
      </c>
      <c r="B196" s="94">
        <v>0</v>
      </c>
      <c r="C196" s="94">
        <v>0</v>
      </c>
      <c r="D196" s="94">
        <v>25</v>
      </c>
      <c r="E196" s="94">
        <v>0</v>
      </c>
      <c r="F196" s="95">
        <v>0</v>
      </c>
      <c r="G196" s="95">
        <v>0</v>
      </c>
      <c r="H196" s="95">
        <v>0</v>
      </c>
      <c r="I196" s="95">
        <v>0</v>
      </c>
      <c r="J196" s="95">
        <v>70</v>
      </c>
      <c r="K196" s="95">
        <v>0</v>
      </c>
      <c r="L196" s="95">
        <v>0</v>
      </c>
      <c r="M196" s="96">
        <v>0</v>
      </c>
      <c r="N196" s="82">
        <f t="shared" si="9"/>
        <v>95</v>
      </c>
    </row>
    <row r="197" spans="1:14" ht="12.75">
      <c r="A197" s="80" t="s">
        <v>453</v>
      </c>
      <c r="B197" s="94">
        <v>0</v>
      </c>
      <c r="C197" s="94">
        <v>73.4</v>
      </c>
      <c r="D197" s="94">
        <v>0</v>
      </c>
      <c r="E197" s="94">
        <v>0</v>
      </c>
      <c r="F197" s="95">
        <v>0</v>
      </c>
      <c r="G197" s="95">
        <v>0</v>
      </c>
      <c r="H197" s="95">
        <v>0</v>
      </c>
      <c r="I197" s="95">
        <v>0</v>
      </c>
      <c r="J197" s="95">
        <v>0</v>
      </c>
      <c r="K197" s="95">
        <v>0</v>
      </c>
      <c r="L197" s="95">
        <v>95</v>
      </c>
      <c r="M197" s="96">
        <v>0</v>
      </c>
      <c r="N197" s="82">
        <f t="shared" si="9"/>
        <v>168.4</v>
      </c>
    </row>
    <row r="198" spans="1:14" ht="13.5" thickBot="1">
      <c r="A198" s="81" t="s">
        <v>490</v>
      </c>
      <c r="B198" s="97">
        <v>0</v>
      </c>
      <c r="C198" s="97">
        <v>0</v>
      </c>
      <c r="D198" s="97">
        <v>0</v>
      </c>
      <c r="E198" s="97">
        <v>1224.64</v>
      </c>
      <c r="F198" s="98">
        <v>0</v>
      </c>
      <c r="G198" s="98">
        <v>0</v>
      </c>
      <c r="H198" s="98">
        <v>0</v>
      </c>
      <c r="I198" s="98">
        <v>0</v>
      </c>
      <c r="J198" s="98">
        <v>0</v>
      </c>
      <c r="K198" s="98">
        <v>0</v>
      </c>
      <c r="L198" s="98">
        <v>0</v>
      </c>
      <c r="M198" s="99">
        <v>0</v>
      </c>
      <c r="N198" s="83">
        <f>SUM(B198:M198)</f>
        <v>1224.64</v>
      </c>
    </row>
    <row r="199" spans="1:14" ht="8.25" customHeight="1" thickBot="1" thickTop="1">
      <c r="A199" s="8"/>
      <c r="B199" s="85"/>
      <c r="C199" s="85"/>
      <c r="D199" s="85"/>
      <c r="E199" s="85"/>
      <c r="F199" s="85"/>
      <c r="G199" s="85"/>
      <c r="H199" s="85"/>
      <c r="I199" s="85"/>
      <c r="J199" s="85"/>
      <c r="K199" s="86"/>
      <c r="L199" s="86"/>
      <c r="M199" s="86"/>
      <c r="N199" s="21"/>
    </row>
    <row r="200" spans="1:14" ht="17.25" thickTop="1">
      <c r="A200" s="110" t="s">
        <v>411</v>
      </c>
      <c r="B200" s="100">
        <f aca="true" t="shared" si="10" ref="B200:N200">SUM(B106:B108)</f>
        <v>94076.85</v>
      </c>
      <c r="C200" s="100">
        <f t="shared" si="10"/>
        <v>94385.49</v>
      </c>
      <c r="D200" s="100">
        <f t="shared" si="10"/>
        <v>94847.63</v>
      </c>
      <c r="E200" s="100">
        <f t="shared" si="10"/>
        <v>94721.28</v>
      </c>
      <c r="F200" s="100">
        <f t="shared" si="10"/>
        <v>94746.83</v>
      </c>
      <c r="G200" s="100">
        <f t="shared" si="10"/>
        <v>94137.98</v>
      </c>
      <c r="H200" s="100">
        <f t="shared" si="10"/>
        <v>94353.85</v>
      </c>
      <c r="I200" s="100">
        <f t="shared" si="10"/>
        <v>94300.39</v>
      </c>
      <c r="J200" s="100">
        <f t="shared" si="10"/>
        <v>94213.46</v>
      </c>
      <c r="K200" s="100">
        <f t="shared" si="10"/>
        <v>94599.05</v>
      </c>
      <c r="L200" s="101">
        <f t="shared" si="10"/>
        <v>94726.27</v>
      </c>
      <c r="M200" s="102">
        <f t="shared" si="10"/>
        <v>93750</v>
      </c>
      <c r="N200" s="103">
        <f t="shared" si="10"/>
        <v>1132859.08</v>
      </c>
    </row>
    <row r="201" spans="1:14" ht="17.25" thickBot="1">
      <c r="A201" s="111" t="s">
        <v>412</v>
      </c>
      <c r="B201" s="104">
        <f aca="true" t="shared" si="11" ref="B201:N201">SUM(B109:B198)</f>
        <v>70786.73</v>
      </c>
      <c r="C201" s="104">
        <f t="shared" si="11"/>
        <v>71215.7</v>
      </c>
      <c r="D201" s="104">
        <f t="shared" si="11"/>
        <v>90676.98000000001</v>
      </c>
      <c r="E201" s="104">
        <f t="shared" si="11"/>
        <v>76760.23999999999</v>
      </c>
      <c r="F201" s="104">
        <f t="shared" si="11"/>
        <v>115693.69</v>
      </c>
      <c r="G201" s="104">
        <f t="shared" si="11"/>
        <v>112136.66</v>
      </c>
      <c r="H201" s="104">
        <f t="shared" si="11"/>
        <v>108902.23999999999</v>
      </c>
      <c r="I201" s="104">
        <f t="shared" si="11"/>
        <v>101084.52</v>
      </c>
      <c r="J201" s="104">
        <f t="shared" si="11"/>
        <v>79318.56000000001</v>
      </c>
      <c r="K201" s="104">
        <f t="shared" si="11"/>
        <v>76328.57</v>
      </c>
      <c r="L201" s="104">
        <f t="shared" si="11"/>
        <v>75331.65</v>
      </c>
      <c r="M201" s="105">
        <f t="shared" si="11"/>
        <v>154623.54</v>
      </c>
      <c r="N201" s="106">
        <f t="shared" si="11"/>
        <v>1132859.0799999998</v>
      </c>
    </row>
    <row r="202" spans="1:14" ht="6" customHeight="1" thickBot="1" thickTop="1">
      <c r="A202" s="12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13"/>
    </row>
    <row r="203" spans="1:14" ht="17.25" thickBot="1">
      <c r="A203" s="109" t="s">
        <v>530</v>
      </c>
      <c r="B203" s="107">
        <f>SUM(B106:B108)-SUM(B109:B198)</f>
        <v>23290.12000000001</v>
      </c>
      <c r="C203" s="107">
        <f aca="true" t="shared" si="12" ref="C203:M203">SUM(C106:C108)-SUM(C109:C198)+B203</f>
        <v>46459.91000000002</v>
      </c>
      <c r="D203" s="107">
        <f t="shared" si="12"/>
        <v>50630.56000000001</v>
      </c>
      <c r="E203" s="107">
        <f t="shared" si="12"/>
        <v>68591.60000000002</v>
      </c>
      <c r="F203" s="107">
        <f t="shared" si="12"/>
        <v>47644.74000000002</v>
      </c>
      <c r="G203" s="107">
        <f t="shared" si="12"/>
        <v>29646.060000000012</v>
      </c>
      <c r="H203" s="107">
        <f t="shared" si="12"/>
        <v>15097.670000000027</v>
      </c>
      <c r="I203" s="107">
        <f t="shared" si="12"/>
        <v>8313.540000000023</v>
      </c>
      <c r="J203" s="107">
        <f t="shared" si="12"/>
        <v>23208.440000000017</v>
      </c>
      <c r="K203" s="107">
        <f t="shared" si="12"/>
        <v>41478.92000000001</v>
      </c>
      <c r="L203" s="107">
        <f t="shared" si="12"/>
        <v>60873.54000000002</v>
      </c>
      <c r="M203" s="108">
        <f t="shared" si="12"/>
        <v>0</v>
      </c>
      <c r="N203" s="84">
        <f>SUM(N106:N108)-SUM(N109:N198)</f>
        <v>0</v>
      </c>
    </row>
    <row r="204" ht="29.25" customHeight="1" thickBot="1"/>
    <row r="205" spans="1:14" ht="16.5" thickBot="1">
      <c r="A205" s="331" t="s">
        <v>367</v>
      </c>
      <c r="B205" s="332"/>
      <c r="C205" s="332"/>
      <c r="D205" s="332"/>
      <c r="E205" s="332"/>
      <c r="F205" s="332"/>
      <c r="G205" s="332"/>
      <c r="H205" s="332"/>
      <c r="I205" s="332"/>
      <c r="J205" s="332"/>
      <c r="K205" s="332"/>
      <c r="L205" s="332"/>
      <c r="M205" s="332"/>
      <c r="N205" s="333"/>
    </row>
    <row r="206" ht="6.75" customHeight="1" thickBot="1"/>
    <row r="207" spans="1:14" ht="16.5" thickBot="1">
      <c r="A207" s="267" t="s">
        <v>320</v>
      </c>
      <c r="B207" s="259"/>
      <c r="C207" s="260"/>
      <c r="D207" s="260"/>
      <c r="E207" s="260"/>
      <c r="F207" s="260"/>
      <c r="G207" s="260"/>
      <c r="H207" s="260"/>
      <c r="I207" s="260"/>
      <c r="J207" s="260"/>
      <c r="K207" s="261"/>
      <c r="L207" s="261"/>
      <c r="M207" s="262"/>
      <c r="N207" s="268">
        <f>SUM(N4+N5+N6)</f>
        <v>1132859.08</v>
      </c>
    </row>
    <row r="208" spans="1:14" ht="16.5" thickBot="1">
      <c r="A208" s="267" t="s">
        <v>369</v>
      </c>
      <c r="B208" s="259"/>
      <c r="C208" s="260"/>
      <c r="D208" s="260"/>
      <c r="E208" s="260"/>
      <c r="F208" s="260"/>
      <c r="G208" s="260"/>
      <c r="H208" s="260"/>
      <c r="I208" s="260"/>
      <c r="J208" s="260"/>
      <c r="K208" s="261"/>
      <c r="L208" s="261"/>
      <c r="M208" s="262"/>
      <c r="N208" s="269">
        <v>100523.48</v>
      </c>
    </row>
    <row r="209" ht="6.75" customHeight="1" thickBot="1"/>
    <row r="210" spans="1:14" ht="16.5" thickBot="1">
      <c r="A210" s="267" t="s">
        <v>554</v>
      </c>
      <c r="B210" s="263"/>
      <c r="C210" s="264"/>
      <c r="D210" s="264"/>
      <c r="E210" s="264"/>
      <c r="F210" s="264"/>
      <c r="G210" s="264"/>
      <c r="H210" s="264"/>
      <c r="I210" s="264"/>
      <c r="J210" s="264"/>
      <c r="K210" s="265"/>
      <c r="L210" s="265"/>
      <c r="M210" s="266"/>
      <c r="N210" s="269">
        <f>N207-N208</f>
        <v>1032335.6000000001</v>
      </c>
    </row>
  </sheetData>
  <mergeCells count="5">
    <mergeCell ref="A205:N205"/>
    <mergeCell ref="A1:N1"/>
    <mergeCell ref="A2:N2"/>
    <mergeCell ref="A103:N103"/>
    <mergeCell ref="A104:N104"/>
  </mergeCells>
  <printOptions horizontalCentered="1"/>
  <pageMargins left="0.5" right="0.45" top="0.68" bottom="0.67" header="0.31" footer="0.27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86"/>
  <sheetViews>
    <sheetView zoomScaleSheetLayoutView="100" workbookViewId="0" topLeftCell="A75">
      <selection activeCell="C86" sqref="C86"/>
    </sheetView>
  </sheetViews>
  <sheetFormatPr defaultColWidth="9.140625" defaultRowHeight="12.75"/>
  <cols>
    <col min="1" max="1" width="52.140625" style="0" bestFit="1" customWidth="1"/>
    <col min="2" max="2" width="13.7109375" style="9" bestFit="1" customWidth="1"/>
    <col min="3" max="3" width="14.8515625" style="9" bestFit="1" customWidth="1"/>
    <col min="4" max="4" width="13.7109375" style="9" bestFit="1" customWidth="1"/>
    <col min="5" max="7" width="1.421875" style="9" customWidth="1"/>
    <col min="8" max="8" width="1.57421875" style="9" customWidth="1"/>
    <col min="9" max="9" width="1.421875" style="9" customWidth="1"/>
    <col min="10" max="10" width="1.57421875" style="9" customWidth="1"/>
    <col min="11" max="11" width="1.421875" style="17" customWidth="1"/>
    <col min="12" max="12" width="1.57421875" style="17" customWidth="1"/>
    <col min="13" max="13" width="1.8515625" style="17" customWidth="1"/>
    <col min="14" max="14" width="19.28125" style="17" bestFit="1" customWidth="1"/>
    <col min="15" max="15" width="8.7109375" style="0" customWidth="1"/>
  </cols>
  <sheetData>
    <row r="2" ht="13.5" thickBot="1"/>
    <row r="3" spans="1:14" ht="21" thickBot="1">
      <c r="A3" s="337" t="s">
        <v>531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9"/>
    </row>
    <row r="4" spans="1:14" ht="6.75" customHeight="1" thickBo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4" ht="17.25" thickBot="1" thickTop="1">
      <c r="A5" s="57" t="s">
        <v>529</v>
      </c>
      <c r="B5" s="57" t="s">
        <v>49</v>
      </c>
      <c r="C5" s="57" t="s">
        <v>50</v>
      </c>
      <c r="D5" s="57" t="s">
        <v>51</v>
      </c>
      <c r="E5" s="57" t="s">
        <v>52</v>
      </c>
      <c r="F5" s="57" t="s">
        <v>53</v>
      </c>
      <c r="G5" s="57" t="s">
        <v>54</v>
      </c>
      <c r="H5" s="57" t="s">
        <v>55</v>
      </c>
      <c r="I5" s="57" t="s">
        <v>56</v>
      </c>
      <c r="J5" s="57" t="s">
        <v>57</v>
      </c>
      <c r="K5" s="57" t="s">
        <v>58</v>
      </c>
      <c r="L5" s="57" t="s">
        <v>59</v>
      </c>
      <c r="M5" s="57" t="s">
        <v>60</v>
      </c>
      <c r="N5" s="57" t="s">
        <v>61</v>
      </c>
    </row>
    <row r="6" spans="1:14" ht="13.5" thickTop="1">
      <c r="A6" s="112" t="s">
        <v>532</v>
      </c>
      <c r="B6" s="114">
        <v>0</v>
      </c>
      <c r="C6" s="114">
        <v>0</v>
      </c>
      <c r="D6" s="114">
        <v>0</v>
      </c>
      <c r="E6" s="114">
        <v>0</v>
      </c>
      <c r="F6" s="115">
        <v>0</v>
      </c>
      <c r="G6" s="115">
        <v>0</v>
      </c>
      <c r="H6" s="115">
        <v>0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16">
        <v>0</v>
      </c>
    </row>
    <row r="7" spans="1:14" ht="12.75">
      <c r="A7" s="113" t="s">
        <v>385</v>
      </c>
      <c r="B7" s="117">
        <v>314.54</v>
      </c>
      <c r="C7" s="117">
        <v>168.19</v>
      </c>
      <c r="D7" s="117">
        <v>400.3</v>
      </c>
      <c r="E7" s="117">
        <v>545.94</v>
      </c>
      <c r="F7" s="118">
        <v>1023.59</v>
      </c>
      <c r="G7" s="118">
        <v>1175.06</v>
      </c>
      <c r="H7" s="118">
        <v>1230.99</v>
      </c>
      <c r="I7" s="118">
        <v>1469.27</v>
      </c>
      <c r="J7" s="118">
        <v>1636.84</v>
      </c>
      <c r="K7" s="118">
        <v>1433.39</v>
      </c>
      <c r="L7" s="118">
        <v>689.57</v>
      </c>
      <c r="M7" s="118">
        <v>0</v>
      </c>
      <c r="N7" s="119">
        <f>SUM(B7:M7)</f>
        <v>10087.679999999998</v>
      </c>
    </row>
    <row r="8" spans="1:14" ht="13.5" thickBot="1">
      <c r="A8" s="275" t="s">
        <v>483</v>
      </c>
      <c r="B8" s="276">
        <v>100000</v>
      </c>
      <c r="C8" s="276">
        <v>106000</v>
      </c>
      <c r="D8" s="276">
        <v>103000</v>
      </c>
      <c r="E8" s="276">
        <v>103000</v>
      </c>
      <c r="F8" s="277">
        <v>103000</v>
      </c>
      <c r="G8" s="277">
        <v>103000</v>
      </c>
      <c r="H8" s="277">
        <v>103000</v>
      </c>
      <c r="I8" s="277">
        <v>103000</v>
      </c>
      <c r="J8" s="277">
        <v>103000</v>
      </c>
      <c r="K8" s="277">
        <v>103000</v>
      </c>
      <c r="L8" s="277">
        <v>103000</v>
      </c>
      <c r="M8" s="277">
        <v>103000</v>
      </c>
      <c r="N8" s="278">
        <f>SUM(B8:M8)</f>
        <v>1236000</v>
      </c>
    </row>
    <row r="9" spans="1:14" ht="12.75">
      <c r="A9" s="271" t="s">
        <v>536</v>
      </c>
      <c r="B9" s="272">
        <v>199.9</v>
      </c>
      <c r="C9" s="272">
        <v>0</v>
      </c>
      <c r="D9" s="272">
        <v>0</v>
      </c>
      <c r="E9" s="272">
        <v>0</v>
      </c>
      <c r="F9" s="273">
        <v>0</v>
      </c>
      <c r="G9" s="273">
        <v>0</v>
      </c>
      <c r="H9" s="273">
        <v>0</v>
      </c>
      <c r="I9" s="273">
        <v>0</v>
      </c>
      <c r="J9" s="273">
        <v>0</v>
      </c>
      <c r="K9" s="273">
        <v>0</v>
      </c>
      <c r="L9" s="273">
        <v>0</v>
      </c>
      <c r="M9" s="273">
        <v>0</v>
      </c>
      <c r="N9" s="274">
        <f>SUM(B9:M9)</f>
        <v>199.9</v>
      </c>
    </row>
    <row r="10" spans="1:14" ht="12.75">
      <c r="A10" s="120" t="s">
        <v>2</v>
      </c>
      <c r="B10" s="117">
        <v>0</v>
      </c>
      <c r="C10" s="117">
        <v>0</v>
      </c>
      <c r="D10" s="117">
        <v>0</v>
      </c>
      <c r="E10" s="117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24</v>
      </c>
      <c r="K10" s="118">
        <v>0</v>
      </c>
      <c r="L10" s="118">
        <v>0</v>
      </c>
      <c r="M10" s="118">
        <v>0</v>
      </c>
      <c r="N10" s="119">
        <f>SUM(B10:M10)</f>
        <v>24</v>
      </c>
    </row>
    <row r="11" spans="1:14" ht="12.75">
      <c r="A11" s="120" t="s">
        <v>552</v>
      </c>
      <c r="B11" s="117">
        <v>98</v>
      </c>
      <c r="C11" s="117">
        <v>253</v>
      </c>
      <c r="D11" s="117">
        <v>413</v>
      </c>
      <c r="E11" s="117">
        <v>98</v>
      </c>
      <c r="F11" s="118">
        <v>265</v>
      </c>
      <c r="G11" s="118">
        <v>98</v>
      </c>
      <c r="H11" s="118">
        <v>98</v>
      </c>
      <c r="I11" s="118">
        <v>265</v>
      </c>
      <c r="J11" s="118">
        <v>2998</v>
      </c>
      <c r="K11" s="118">
        <v>265</v>
      </c>
      <c r="L11" s="118">
        <v>98</v>
      </c>
      <c r="M11" s="118">
        <v>98</v>
      </c>
      <c r="N11" s="119">
        <f aca="true" t="shared" si="0" ref="N11:N34">SUM(B11:M11)</f>
        <v>5047</v>
      </c>
    </row>
    <row r="12" spans="1:14" ht="12.75">
      <c r="A12" s="121" t="s">
        <v>479</v>
      </c>
      <c r="B12" s="117">
        <v>269.46</v>
      </c>
      <c r="C12" s="117">
        <v>269.46</v>
      </c>
      <c r="D12" s="117">
        <v>257.58</v>
      </c>
      <c r="E12" s="117">
        <v>257.58</v>
      </c>
      <c r="F12" s="118">
        <v>243.27</v>
      </c>
      <c r="G12" s="118">
        <v>228.96</v>
      </c>
      <c r="H12" s="118">
        <v>228.96</v>
      </c>
      <c r="I12" s="118">
        <v>228.96</v>
      </c>
      <c r="J12" s="118">
        <v>228.96</v>
      </c>
      <c r="K12" s="118">
        <v>228.96</v>
      </c>
      <c r="L12" s="118">
        <v>221.8</v>
      </c>
      <c r="M12" s="118">
        <v>200.34</v>
      </c>
      <c r="N12" s="119">
        <f t="shared" si="0"/>
        <v>2864.2900000000004</v>
      </c>
    </row>
    <row r="13" spans="1:14" ht="12.75">
      <c r="A13" s="121" t="s">
        <v>5</v>
      </c>
      <c r="B13" s="117">
        <v>0</v>
      </c>
      <c r="C13" s="117">
        <v>0</v>
      </c>
      <c r="D13" s="117">
        <v>0</v>
      </c>
      <c r="E13" s="117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25.99</v>
      </c>
      <c r="L13" s="118">
        <v>0</v>
      </c>
      <c r="M13" s="118">
        <v>0</v>
      </c>
      <c r="N13" s="119">
        <f t="shared" si="0"/>
        <v>25.99</v>
      </c>
    </row>
    <row r="14" spans="1:14" ht="12.75">
      <c r="A14" s="121" t="s">
        <v>519</v>
      </c>
      <c r="B14" s="117">
        <v>0</v>
      </c>
      <c r="C14" s="117">
        <v>0</v>
      </c>
      <c r="D14" s="117">
        <v>0</v>
      </c>
      <c r="E14" s="117">
        <v>0</v>
      </c>
      <c r="F14" s="118">
        <v>0</v>
      </c>
      <c r="G14" s="118">
        <v>312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9">
        <f t="shared" si="0"/>
        <v>312</v>
      </c>
    </row>
    <row r="15" spans="1:14" ht="12.75">
      <c r="A15" s="121" t="s">
        <v>455</v>
      </c>
      <c r="B15" s="117">
        <v>526.13</v>
      </c>
      <c r="C15" s="117">
        <v>1028.24</v>
      </c>
      <c r="D15" s="117">
        <v>526.13</v>
      </c>
      <c r="E15" s="117">
        <v>526.13</v>
      </c>
      <c r="F15" s="118">
        <v>964.09</v>
      </c>
      <c r="G15" s="118">
        <v>964.09</v>
      </c>
      <c r="H15" s="118">
        <v>964.09</v>
      </c>
      <c r="I15" s="118">
        <v>964.09</v>
      </c>
      <c r="J15" s="118">
        <v>964.09</v>
      </c>
      <c r="K15" s="118">
        <v>964.09</v>
      </c>
      <c r="L15" s="118">
        <v>964.09</v>
      </c>
      <c r="M15" s="118">
        <v>891.59</v>
      </c>
      <c r="N15" s="119">
        <f t="shared" si="0"/>
        <v>10246.85</v>
      </c>
    </row>
    <row r="16" spans="1:14" ht="12.75">
      <c r="A16" s="121" t="s">
        <v>534</v>
      </c>
      <c r="B16" s="117">
        <v>7597.12</v>
      </c>
      <c r="C16" s="117">
        <v>8236.88</v>
      </c>
      <c r="D16" s="117">
        <v>8236.88</v>
      </c>
      <c r="E16" s="117">
        <v>9147.88</v>
      </c>
      <c r="F16" s="118">
        <v>9147.88</v>
      </c>
      <c r="G16" s="118">
        <v>8593.84</v>
      </c>
      <c r="H16" s="118">
        <v>8593.84</v>
      </c>
      <c r="I16" s="118">
        <v>8593.84</v>
      </c>
      <c r="J16" s="118">
        <v>8593.84</v>
      </c>
      <c r="K16" s="118">
        <v>8593.84</v>
      </c>
      <c r="L16" s="118">
        <v>8054.13</v>
      </c>
      <c r="M16" s="118">
        <v>2778.33</v>
      </c>
      <c r="N16" s="119">
        <f t="shared" si="0"/>
        <v>96168.29999999999</v>
      </c>
    </row>
    <row r="17" spans="1:14" ht="12.75">
      <c r="A17" s="121" t="s">
        <v>539</v>
      </c>
      <c r="B17" s="117">
        <v>0</v>
      </c>
      <c r="C17" s="117">
        <v>88.45</v>
      </c>
      <c r="D17" s="117">
        <v>0</v>
      </c>
      <c r="E17" s="117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9">
        <f t="shared" si="0"/>
        <v>88.45</v>
      </c>
    </row>
    <row r="18" spans="1:14" ht="12.75">
      <c r="A18" s="121" t="s">
        <v>459</v>
      </c>
      <c r="B18" s="117">
        <v>297.83</v>
      </c>
      <c r="C18" s="117">
        <v>268.28</v>
      </c>
      <c r="D18" s="117">
        <v>336.43</v>
      </c>
      <c r="E18" s="117">
        <v>306.71</v>
      </c>
      <c r="F18" s="118">
        <v>311.28</v>
      </c>
      <c r="G18" s="118">
        <v>289.36</v>
      </c>
      <c r="H18" s="118">
        <v>278.34</v>
      </c>
      <c r="I18" s="118">
        <v>229.87</v>
      </c>
      <c r="J18" s="118">
        <v>268.34</v>
      </c>
      <c r="K18" s="118">
        <v>292.68</v>
      </c>
      <c r="L18" s="118">
        <v>247.57</v>
      </c>
      <c r="M18" s="118">
        <v>280.83</v>
      </c>
      <c r="N18" s="119">
        <f t="shared" si="0"/>
        <v>3407.52</v>
      </c>
    </row>
    <row r="19" spans="1:14" ht="12.75">
      <c r="A19" s="121" t="s">
        <v>454</v>
      </c>
      <c r="B19" s="117">
        <v>0</v>
      </c>
      <c r="C19" s="117">
        <v>122.75</v>
      </c>
      <c r="D19" s="117">
        <v>0</v>
      </c>
      <c r="E19" s="117">
        <v>207.25</v>
      </c>
      <c r="F19" s="118">
        <v>0</v>
      </c>
      <c r="G19" s="118">
        <v>0</v>
      </c>
      <c r="H19" s="118">
        <v>55.25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9">
        <f t="shared" si="0"/>
        <v>385.25</v>
      </c>
    </row>
    <row r="20" spans="1:14" ht="12.75">
      <c r="A20" s="121" t="s">
        <v>443</v>
      </c>
      <c r="B20" s="117">
        <v>0</v>
      </c>
      <c r="C20" s="117">
        <v>0</v>
      </c>
      <c r="D20" s="117">
        <v>0</v>
      </c>
      <c r="E20" s="117">
        <v>0</v>
      </c>
      <c r="F20" s="118">
        <v>0</v>
      </c>
      <c r="G20" s="118">
        <v>0</v>
      </c>
      <c r="H20" s="118">
        <v>0</v>
      </c>
      <c r="I20" s="118">
        <v>406</v>
      </c>
      <c r="J20" s="118">
        <v>0</v>
      </c>
      <c r="K20" s="118">
        <v>0</v>
      </c>
      <c r="L20" s="118">
        <v>0</v>
      </c>
      <c r="M20" s="118">
        <v>0</v>
      </c>
      <c r="N20" s="119">
        <f t="shared" si="0"/>
        <v>406</v>
      </c>
    </row>
    <row r="21" spans="1:14" ht="12.75">
      <c r="A21" s="121" t="s">
        <v>444</v>
      </c>
      <c r="B21" s="117">
        <v>0</v>
      </c>
      <c r="C21" s="117">
        <v>0</v>
      </c>
      <c r="D21" s="117">
        <v>56</v>
      </c>
      <c r="E21" s="117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9">
        <f t="shared" si="0"/>
        <v>56</v>
      </c>
    </row>
    <row r="22" spans="1:14" ht="12.75">
      <c r="A22" s="121" t="s">
        <v>486</v>
      </c>
      <c r="B22" s="117">
        <v>150</v>
      </c>
      <c r="C22" s="117">
        <v>150</v>
      </c>
      <c r="D22" s="117">
        <v>150</v>
      </c>
      <c r="E22" s="117">
        <v>150</v>
      </c>
      <c r="F22" s="118">
        <v>180</v>
      </c>
      <c r="G22" s="118">
        <v>180</v>
      </c>
      <c r="H22" s="118">
        <v>270</v>
      </c>
      <c r="I22" s="118">
        <v>180</v>
      </c>
      <c r="J22" s="118">
        <v>180</v>
      </c>
      <c r="K22" s="118">
        <v>180</v>
      </c>
      <c r="L22" s="118">
        <v>180</v>
      </c>
      <c r="M22" s="118">
        <v>270</v>
      </c>
      <c r="N22" s="119">
        <f t="shared" si="0"/>
        <v>2220</v>
      </c>
    </row>
    <row r="23" spans="1:14" ht="12.75">
      <c r="A23" s="121" t="s">
        <v>469</v>
      </c>
      <c r="B23" s="117">
        <v>0</v>
      </c>
      <c r="C23" s="117">
        <v>381.11</v>
      </c>
      <c r="D23" s="117">
        <v>0</v>
      </c>
      <c r="E23" s="117">
        <v>0</v>
      </c>
      <c r="F23" s="118">
        <v>0</v>
      </c>
      <c r="G23" s="118">
        <v>316.07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9">
        <f t="shared" si="0"/>
        <v>697.1800000000001</v>
      </c>
    </row>
    <row r="24" spans="1:14" ht="12.75">
      <c r="A24" s="121" t="s">
        <v>476</v>
      </c>
      <c r="B24" s="117">
        <v>0</v>
      </c>
      <c r="C24" s="117">
        <v>0</v>
      </c>
      <c r="D24" s="117">
        <v>0</v>
      </c>
      <c r="E24" s="117">
        <v>408.75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9">
        <f t="shared" si="0"/>
        <v>408.75</v>
      </c>
    </row>
    <row r="25" spans="1:14" ht="12.75">
      <c r="A25" s="121" t="s">
        <v>538</v>
      </c>
      <c r="B25" s="117">
        <v>0</v>
      </c>
      <c r="C25" s="117">
        <v>120.48</v>
      </c>
      <c r="D25" s="117">
        <v>78.56</v>
      </c>
      <c r="E25" s="117">
        <v>32.58</v>
      </c>
      <c r="F25" s="118">
        <v>25.01</v>
      </c>
      <c r="G25" s="118">
        <v>206.13</v>
      </c>
      <c r="H25" s="118">
        <v>40.49</v>
      </c>
      <c r="I25" s="118">
        <v>37.71</v>
      </c>
      <c r="J25" s="118">
        <v>226.9</v>
      </c>
      <c r="K25" s="118">
        <v>107.48</v>
      </c>
      <c r="L25" s="118">
        <v>0</v>
      </c>
      <c r="M25" s="118">
        <v>36</v>
      </c>
      <c r="N25" s="119">
        <f t="shared" si="0"/>
        <v>911.34</v>
      </c>
    </row>
    <row r="26" spans="1:14" ht="12.75">
      <c r="A26" s="121" t="s">
        <v>535</v>
      </c>
      <c r="B26" s="117">
        <v>129.19</v>
      </c>
      <c r="C26" s="117">
        <v>0</v>
      </c>
      <c r="D26" s="117">
        <v>193.55</v>
      </c>
      <c r="E26" s="117">
        <v>214.08</v>
      </c>
      <c r="F26" s="118">
        <v>159.63</v>
      </c>
      <c r="G26" s="118">
        <v>343.8</v>
      </c>
      <c r="H26" s="118">
        <v>0</v>
      </c>
      <c r="I26" s="118">
        <v>367.78</v>
      </c>
      <c r="J26" s="118">
        <v>0</v>
      </c>
      <c r="K26" s="118">
        <v>158.75</v>
      </c>
      <c r="L26" s="118">
        <v>143.39</v>
      </c>
      <c r="M26" s="118">
        <v>292.47</v>
      </c>
      <c r="N26" s="119">
        <f>SUM(B26:M26)</f>
        <v>2002.64</v>
      </c>
    </row>
    <row r="27" spans="1:14" ht="12.75">
      <c r="A27" s="121" t="s">
        <v>556</v>
      </c>
      <c r="B27" s="117">
        <v>0</v>
      </c>
      <c r="C27" s="117">
        <v>0</v>
      </c>
      <c r="D27" s="117">
        <v>0</v>
      </c>
      <c r="E27" s="117">
        <v>25.59</v>
      </c>
      <c r="F27" s="118">
        <v>0</v>
      </c>
      <c r="G27" s="118">
        <v>0</v>
      </c>
      <c r="H27" s="118">
        <v>94.52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9">
        <f t="shared" si="0"/>
        <v>120.11</v>
      </c>
    </row>
    <row r="28" spans="1:14" ht="12.75">
      <c r="A28" s="121" t="s">
        <v>516</v>
      </c>
      <c r="B28" s="117">
        <v>0</v>
      </c>
      <c r="C28" s="117">
        <v>57.6</v>
      </c>
      <c r="D28" s="117">
        <v>90</v>
      </c>
      <c r="E28" s="117">
        <v>0</v>
      </c>
      <c r="F28" s="118">
        <v>192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9">
        <f t="shared" si="0"/>
        <v>339.6</v>
      </c>
    </row>
    <row r="29" spans="1:14" ht="12.75">
      <c r="A29" s="121" t="s">
        <v>487</v>
      </c>
      <c r="B29" s="117">
        <v>0</v>
      </c>
      <c r="C29" s="117">
        <v>0</v>
      </c>
      <c r="D29" s="117">
        <v>0</v>
      </c>
      <c r="E29" s="117">
        <v>48.24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9">
        <f t="shared" si="0"/>
        <v>48.24</v>
      </c>
    </row>
    <row r="30" spans="1:14" ht="12.75">
      <c r="A30" s="121" t="s">
        <v>482</v>
      </c>
      <c r="B30" s="117">
        <v>0</v>
      </c>
      <c r="C30" s="117">
        <v>0</v>
      </c>
      <c r="D30" s="117">
        <v>0</v>
      </c>
      <c r="E30" s="117">
        <v>222.4</v>
      </c>
      <c r="F30" s="118">
        <v>0</v>
      </c>
      <c r="G30" s="118">
        <v>0</v>
      </c>
      <c r="H30" s="118">
        <v>298.58</v>
      </c>
      <c r="I30" s="118">
        <v>0</v>
      </c>
      <c r="J30" s="118">
        <v>409.99</v>
      </c>
      <c r="K30" s="118">
        <v>0</v>
      </c>
      <c r="L30" s="118">
        <v>0</v>
      </c>
      <c r="M30" s="118">
        <v>0</v>
      </c>
      <c r="N30" s="119">
        <f t="shared" si="0"/>
        <v>930.97</v>
      </c>
    </row>
    <row r="31" spans="1:14" ht="12.75">
      <c r="A31" s="121" t="s">
        <v>67</v>
      </c>
      <c r="B31" s="117">
        <v>749.67</v>
      </c>
      <c r="C31" s="117">
        <v>195.68</v>
      </c>
      <c r="D31" s="117">
        <v>986.28</v>
      </c>
      <c r="E31" s="117">
        <v>687.51</v>
      </c>
      <c r="F31" s="118">
        <v>508.73</v>
      </c>
      <c r="G31" s="118">
        <v>475.42</v>
      </c>
      <c r="H31" s="118">
        <v>549.93</v>
      </c>
      <c r="I31" s="118">
        <v>423.43</v>
      </c>
      <c r="J31" s="118">
        <v>396.79</v>
      </c>
      <c r="K31" s="118">
        <v>107.96</v>
      </c>
      <c r="L31" s="118">
        <v>732.98</v>
      </c>
      <c r="M31" s="118">
        <v>102.73</v>
      </c>
      <c r="N31" s="119">
        <f t="shared" si="0"/>
        <v>5917.110000000001</v>
      </c>
    </row>
    <row r="32" spans="1:14" ht="12.75">
      <c r="A32" s="121" t="s">
        <v>22</v>
      </c>
      <c r="B32" s="117">
        <v>0</v>
      </c>
      <c r="C32" s="117">
        <v>0</v>
      </c>
      <c r="D32" s="117">
        <v>0</v>
      </c>
      <c r="E32" s="117">
        <v>788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9">
        <f t="shared" si="0"/>
        <v>788</v>
      </c>
    </row>
    <row r="33" spans="1:14" ht="12.75">
      <c r="A33" s="121" t="s">
        <v>472</v>
      </c>
      <c r="B33" s="117">
        <v>0</v>
      </c>
      <c r="C33" s="117">
        <v>0</v>
      </c>
      <c r="D33" s="117">
        <v>0</v>
      </c>
      <c r="E33" s="117">
        <v>140</v>
      </c>
      <c r="F33" s="118">
        <v>0</v>
      </c>
      <c r="G33" s="118">
        <v>0</v>
      </c>
      <c r="H33" s="118">
        <v>155</v>
      </c>
      <c r="I33" s="118">
        <v>0</v>
      </c>
      <c r="J33" s="118">
        <v>0</v>
      </c>
      <c r="K33" s="118">
        <v>0</v>
      </c>
      <c r="L33" s="118">
        <v>150</v>
      </c>
      <c r="M33" s="118">
        <v>922</v>
      </c>
      <c r="N33" s="119">
        <f t="shared" si="0"/>
        <v>1367</v>
      </c>
    </row>
    <row r="34" spans="1:14" ht="12.75">
      <c r="A34" s="121" t="s">
        <v>557</v>
      </c>
      <c r="B34" s="117">
        <v>0</v>
      </c>
      <c r="C34" s="117">
        <v>0</v>
      </c>
      <c r="D34" s="117">
        <v>0</v>
      </c>
      <c r="E34" s="117">
        <v>121.6</v>
      </c>
      <c r="F34" s="118">
        <v>0</v>
      </c>
      <c r="G34" s="118">
        <v>0</v>
      </c>
      <c r="H34" s="118">
        <v>121.6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9">
        <f t="shared" si="0"/>
        <v>243.2</v>
      </c>
    </row>
    <row r="35" spans="1:14" ht="12.75">
      <c r="A35" s="121" t="s">
        <v>543</v>
      </c>
      <c r="B35" s="117">
        <v>0</v>
      </c>
      <c r="C35" s="117">
        <v>76.77</v>
      </c>
      <c r="D35" s="117">
        <v>435.03</v>
      </c>
      <c r="E35" s="117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9">
        <f aca="true" t="shared" si="1" ref="N35:N51">SUM(B35:M35)</f>
        <v>511.79999999999995</v>
      </c>
    </row>
    <row r="36" spans="1:14" ht="12.75">
      <c r="A36" s="121" t="s">
        <v>513</v>
      </c>
      <c r="B36" s="117">
        <v>205</v>
      </c>
      <c r="C36" s="117">
        <v>0</v>
      </c>
      <c r="D36" s="117">
        <v>0</v>
      </c>
      <c r="E36" s="117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395.5</v>
      </c>
      <c r="K36" s="118">
        <v>0</v>
      </c>
      <c r="L36" s="118">
        <v>0</v>
      </c>
      <c r="M36" s="118">
        <v>0</v>
      </c>
      <c r="N36" s="119">
        <f t="shared" si="1"/>
        <v>600.5</v>
      </c>
    </row>
    <row r="37" spans="1:14" ht="12.75">
      <c r="A37" s="121" t="s">
        <v>537</v>
      </c>
      <c r="B37" s="117">
        <v>0</v>
      </c>
      <c r="C37" s="117">
        <v>5931.6</v>
      </c>
      <c r="D37" s="117">
        <v>0</v>
      </c>
      <c r="E37" s="117">
        <v>0</v>
      </c>
      <c r="F37" s="118">
        <v>0</v>
      </c>
      <c r="G37" s="118">
        <v>0</v>
      </c>
      <c r="H37" s="118">
        <v>0</v>
      </c>
      <c r="I37" s="118">
        <v>42</v>
      </c>
      <c r="J37" s="118">
        <v>60</v>
      </c>
      <c r="K37" s="118">
        <v>0</v>
      </c>
      <c r="L37" s="118">
        <v>0</v>
      </c>
      <c r="M37" s="118">
        <v>0</v>
      </c>
      <c r="N37" s="119">
        <f>SUM(B37:M37)</f>
        <v>6033.6</v>
      </c>
    </row>
    <row r="38" spans="1:14" ht="12.75">
      <c r="A38" s="121" t="s">
        <v>473</v>
      </c>
      <c r="B38" s="117">
        <v>19045.08</v>
      </c>
      <c r="C38" s="117">
        <v>16176.97</v>
      </c>
      <c r="D38" s="117">
        <v>16046.95</v>
      </c>
      <c r="E38" s="117">
        <v>15978.21</v>
      </c>
      <c r="F38" s="118">
        <v>16416.43</v>
      </c>
      <c r="G38" s="118">
        <v>16514.23</v>
      </c>
      <c r="H38" s="118">
        <v>16756.88</v>
      </c>
      <c r="I38" s="118">
        <v>16420.62</v>
      </c>
      <c r="J38" s="118">
        <v>16546.9</v>
      </c>
      <c r="K38" s="118">
        <v>16420.62</v>
      </c>
      <c r="L38" s="118">
        <v>16381.69</v>
      </c>
      <c r="M38" s="118">
        <v>36447.54</v>
      </c>
      <c r="N38" s="119">
        <f t="shared" si="1"/>
        <v>219152.12</v>
      </c>
    </row>
    <row r="39" spans="1:14" ht="12.75">
      <c r="A39" s="121" t="s">
        <v>445</v>
      </c>
      <c r="B39" s="117">
        <v>0</v>
      </c>
      <c r="C39" s="117">
        <v>279</v>
      </c>
      <c r="D39" s="117">
        <v>0</v>
      </c>
      <c r="E39" s="117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9">
        <f t="shared" si="1"/>
        <v>279</v>
      </c>
    </row>
    <row r="40" spans="1:14" ht="12.75">
      <c r="A40" s="121" t="s">
        <v>502</v>
      </c>
      <c r="B40" s="117">
        <v>0</v>
      </c>
      <c r="C40" s="117">
        <v>0</v>
      </c>
      <c r="D40" s="117">
        <v>0</v>
      </c>
      <c r="E40" s="117">
        <v>273.9</v>
      </c>
      <c r="F40" s="118">
        <v>0</v>
      </c>
      <c r="G40" s="118">
        <v>275</v>
      </c>
      <c r="H40" s="118">
        <v>0</v>
      </c>
      <c r="I40" s="118">
        <v>0</v>
      </c>
      <c r="J40" s="118">
        <v>0</v>
      </c>
      <c r="K40" s="118">
        <v>216.6</v>
      </c>
      <c r="L40" s="118">
        <v>0</v>
      </c>
      <c r="M40" s="118">
        <v>0</v>
      </c>
      <c r="N40" s="119">
        <f t="shared" si="1"/>
        <v>765.5</v>
      </c>
    </row>
    <row r="41" spans="1:14" ht="12.75">
      <c r="A41" s="121" t="s">
        <v>7</v>
      </c>
      <c r="B41" s="117">
        <v>0</v>
      </c>
      <c r="C41" s="117">
        <v>0</v>
      </c>
      <c r="D41" s="117">
        <v>609.44</v>
      </c>
      <c r="E41" s="117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9">
        <f t="shared" si="1"/>
        <v>609.44</v>
      </c>
    </row>
    <row r="42" spans="1:14" ht="12.75">
      <c r="A42" s="121" t="s">
        <v>542</v>
      </c>
      <c r="B42" s="117">
        <v>0</v>
      </c>
      <c r="C42" s="117">
        <v>0</v>
      </c>
      <c r="D42" s="117">
        <v>509.44</v>
      </c>
      <c r="E42" s="117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9">
        <f t="shared" si="1"/>
        <v>509.44</v>
      </c>
    </row>
    <row r="43" spans="1:14" ht="12.75">
      <c r="A43" s="121" t="s">
        <v>1</v>
      </c>
      <c r="B43" s="117">
        <v>0</v>
      </c>
      <c r="C43" s="117">
        <v>0</v>
      </c>
      <c r="D43" s="117">
        <v>0</v>
      </c>
      <c r="E43" s="117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24</v>
      </c>
      <c r="K43" s="118">
        <v>0</v>
      </c>
      <c r="L43" s="118">
        <v>0</v>
      </c>
      <c r="M43" s="118">
        <v>0</v>
      </c>
      <c r="N43" s="119">
        <f t="shared" si="1"/>
        <v>24</v>
      </c>
    </row>
    <row r="44" spans="1:14" s="128" customFormat="1" ht="12.75">
      <c r="A44" s="120" t="s">
        <v>550</v>
      </c>
      <c r="B44" s="125"/>
      <c r="C44" s="125"/>
      <c r="D44" s="125"/>
      <c r="E44" s="125">
        <v>828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  <c r="N44" s="127">
        <f>SUM(B44:M44)</f>
        <v>828</v>
      </c>
    </row>
    <row r="45" spans="1:14" ht="12.75">
      <c r="A45" s="121" t="s">
        <v>447</v>
      </c>
      <c r="B45" s="117">
        <v>225.5</v>
      </c>
      <c r="C45" s="117">
        <v>0</v>
      </c>
      <c r="D45" s="117">
        <v>229.3</v>
      </c>
      <c r="E45" s="117">
        <v>0</v>
      </c>
      <c r="F45" s="118">
        <v>0</v>
      </c>
      <c r="G45" s="118">
        <v>272</v>
      </c>
      <c r="H45" s="118">
        <v>204</v>
      </c>
      <c r="I45" s="118">
        <v>242.7</v>
      </c>
      <c r="J45" s="118">
        <v>248.29</v>
      </c>
      <c r="K45" s="118">
        <v>0</v>
      </c>
      <c r="L45" s="118">
        <v>0</v>
      </c>
      <c r="M45" s="118">
        <v>0</v>
      </c>
      <c r="N45" s="119">
        <f t="shared" si="1"/>
        <v>1421.79</v>
      </c>
    </row>
    <row r="46" spans="1:14" ht="12.75">
      <c r="A46" s="121" t="s">
        <v>448</v>
      </c>
      <c r="B46" s="117">
        <v>0</v>
      </c>
      <c r="C46" s="117">
        <v>0</v>
      </c>
      <c r="D46" s="117">
        <v>0</v>
      </c>
      <c r="E46" s="117">
        <v>0</v>
      </c>
      <c r="F46" s="118">
        <v>0</v>
      </c>
      <c r="G46" s="118">
        <v>20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9">
        <f t="shared" si="1"/>
        <v>20</v>
      </c>
    </row>
    <row r="47" spans="1:14" ht="12.75">
      <c r="A47" s="121" t="s">
        <v>450</v>
      </c>
      <c r="B47" s="117">
        <v>375</v>
      </c>
      <c r="C47" s="117">
        <v>0</v>
      </c>
      <c r="D47" s="117">
        <v>345</v>
      </c>
      <c r="E47" s="117">
        <v>0</v>
      </c>
      <c r="F47" s="118">
        <v>215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9">
        <f t="shared" si="1"/>
        <v>935</v>
      </c>
    </row>
    <row r="48" spans="1:14" ht="12.75">
      <c r="A48" s="121" t="s">
        <v>544</v>
      </c>
      <c r="B48" s="117">
        <v>0</v>
      </c>
      <c r="C48" s="117">
        <v>0</v>
      </c>
      <c r="D48" s="117">
        <v>435.03</v>
      </c>
      <c r="E48" s="117">
        <v>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9">
        <f>SUM(B48:M48)</f>
        <v>435.03</v>
      </c>
    </row>
    <row r="49" spans="1:14" ht="12.75">
      <c r="A49" s="121" t="s">
        <v>496</v>
      </c>
      <c r="B49" s="117">
        <v>180</v>
      </c>
      <c r="C49" s="117">
        <v>180</v>
      </c>
      <c r="D49" s="117">
        <v>180</v>
      </c>
      <c r="E49" s="117">
        <v>180</v>
      </c>
      <c r="F49" s="118">
        <v>180</v>
      </c>
      <c r="G49" s="118">
        <v>180</v>
      </c>
      <c r="H49" s="118">
        <v>180</v>
      </c>
      <c r="I49" s="118">
        <v>180</v>
      </c>
      <c r="J49" s="118">
        <v>180</v>
      </c>
      <c r="K49" s="118">
        <v>180</v>
      </c>
      <c r="L49" s="118">
        <v>180</v>
      </c>
      <c r="M49" s="118">
        <v>180</v>
      </c>
      <c r="N49" s="119">
        <f t="shared" si="1"/>
        <v>2160</v>
      </c>
    </row>
    <row r="50" spans="1:14" ht="12.75">
      <c r="A50" s="121" t="s">
        <v>451</v>
      </c>
      <c r="B50" s="117">
        <v>1500</v>
      </c>
      <c r="C50" s="117">
        <v>1500</v>
      </c>
      <c r="D50" s="117">
        <v>1500</v>
      </c>
      <c r="E50" s="117">
        <v>1500</v>
      </c>
      <c r="F50" s="118">
        <v>1500</v>
      </c>
      <c r="G50" s="118">
        <v>1500</v>
      </c>
      <c r="H50" s="118">
        <v>1500</v>
      </c>
      <c r="I50" s="118">
        <v>1500</v>
      </c>
      <c r="J50" s="118">
        <v>1500</v>
      </c>
      <c r="K50" s="118">
        <v>1500</v>
      </c>
      <c r="L50" s="118">
        <v>1500</v>
      </c>
      <c r="M50" s="118">
        <v>1500</v>
      </c>
      <c r="N50" s="119">
        <f t="shared" si="1"/>
        <v>18000</v>
      </c>
    </row>
    <row r="51" spans="1:14" ht="12.75">
      <c r="A51" s="121" t="s">
        <v>549</v>
      </c>
      <c r="B51" s="117">
        <v>0</v>
      </c>
      <c r="C51" s="117">
        <v>35.08</v>
      </c>
      <c r="D51" s="117">
        <v>500</v>
      </c>
      <c r="E51" s="117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9">
        <f t="shared" si="1"/>
        <v>535.08</v>
      </c>
    </row>
    <row r="52" spans="1:14" ht="12.75">
      <c r="A52" s="121" t="s">
        <v>495</v>
      </c>
      <c r="B52" s="117">
        <v>0</v>
      </c>
      <c r="C52" s="117">
        <v>60</v>
      </c>
      <c r="D52" s="117">
        <v>0</v>
      </c>
      <c r="E52" s="117">
        <v>35</v>
      </c>
      <c r="F52" s="118">
        <v>40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119">
        <f aca="true" t="shared" si="2" ref="N52:N80">SUM(B52:M52)</f>
        <v>135</v>
      </c>
    </row>
    <row r="53" spans="1:14" ht="12.75">
      <c r="A53" s="121" t="s">
        <v>464</v>
      </c>
      <c r="B53" s="117">
        <v>1261.86</v>
      </c>
      <c r="C53" s="117">
        <v>0</v>
      </c>
      <c r="D53" s="117">
        <v>27555.14</v>
      </c>
      <c r="E53" s="117">
        <v>0</v>
      </c>
      <c r="F53" s="118">
        <v>0</v>
      </c>
      <c r="G53" s="118">
        <v>8280.73</v>
      </c>
      <c r="H53" s="118">
        <v>6143.96</v>
      </c>
      <c r="I53" s="118">
        <v>0</v>
      </c>
      <c r="J53" s="118">
        <v>1818.23</v>
      </c>
      <c r="K53" s="118">
        <v>0</v>
      </c>
      <c r="L53" s="118">
        <v>0</v>
      </c>
      <c r="M53" s="118">
        <v>1079.33</v>
      </c>
      <c r="N53" s="119">
        <f t="shared" si="2"/>
        <v>46139.25</v>
      </c>
    </row>
    <row r="54" spans="1:14" ht="12.75">
      <c r="A54" s="121" t="s">
        <v>14</v>
      </c>
      <c r="B54" s="117">
        <v>0</v>
      </c>
      <c r="C54" s="117">
        <v>0</v>
      </c>
      <c r="D54" s="117">
        <v>0</v>
      </c>
      <c r="E54" s="117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1801.34</v>
      </c>
      <c r="N54" s="119">
        <f>SUM(B54:M54)</f>
        <v>1801.34</v>
      </c>
    </row>
    <row r="55" spans="1:14" ht="12.75">
      <c r="A55" s="121" t="s">
        <v>11</v>
      </c>
      <c r="B55" s="117">
        <v>0</v>
      </c>
      <c r="C55" s="117">
        <v>0</v>
      </c>
      <c r="D55" s="117">
        <v>0</v>
      </c>
      <c r="E55" s="117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4606.26</v>
      </c>
      <c r="N55" s="119">
        <f>SUM(B55:M55)</f>
        <v>4606.26</v>
      </c>
    </row>
    <row r="56" spans="1:14" ht="12.75">
      <c r="A56" s="121" t="s">
        <v>8</v>
      </c>
      <c r="B56" s="117">
        <v>6370.5</v>
      </c>
      <c r="C56" s="117">
        <v>7855.42</v>
      </c>
      <c r="D56" s="117">
        <v>7085.28</v>
      </c>
      <c r="E56" s="117">
        <v>8017.52</v>
      </c>
      <c r="F56" s="118">
        <v>8749.39</v>
      </c>
      <c r="G56" s="118">
        <v>8321.28</v>
      </c>
      <c r="H56" s="118">
        <v>11868.57</v>
      </c>
      <c r="I56" s="118">
        <v>8912.61</v>
      </c>
      <c r="J56" s="118">
        <v>8040.21</v>
      </c>
      <c r="K56" s="118">
        <v>8912.61</v>
      </c>
      <c r="L56" s="118">
        <v>8912.61</v>
      </c>
      <c r="M56" s="118">
        <v>8270.55</v>
      </c>
      <c r="N56" s="119">
        <f t="shared" si="2"/>
        <v>101316.55000000002</v>
      </c>
    </row>
    <row r="57" spans="1:14" ht="12.75">
      <c r="A57" s="121" t="s">
        <v>12</v>
      </c>
      <c r="B57" s="117">
        <v>0</v>
      </c>
      <c r="C57" s="117">
        <v>0</v>
      </c>
      <c r="D57" s="117">
        <v>0</v>
      </c>
      <c r="E57" s="117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36593.09</v>
      </c>
      <c r="N57" s="119">
        <f>SUM(B57:M57)</f>
        <v>36593.09</v>
      </c>
    </row>
    <row r="58" spans="1:14" ht="12.75">
      <c r="A58" s="121" t="s">
        <v>13</v>
      </c>
      <c r="B58" s="117">
        <v>41659.14</v>
      </c>
      <c r="C58" s="117">
        <v>29555.39</v>
      </c>
      <c r="D58" s="117">
        <v>29214.13</v>
      </c>
      <c r="E58" s="117">
        <v>28297.08</v>
      </c>
      <c r="F58" s="118">
        <v>27845.4</v>
      </c>
      <c r="G58" s="118">
        <v>28224.01</v>
      </c>
      <c r="H58" s="118">
        <v>28193.46</v>
      </c>
      <c r="I58" s="118">
        <v>28213.62</v>
      </c>
      <c r="J58" s="118">
        <v>28594.51</v>
      </c>
      <c r="K58" s="118">
        <v>28594.51</v>
      </c>
      <c r="L58" s="118">
        <v>29199.29</v>
      </c>
      <c r="M58" s="118">
        <v>45577.37</v>
      </c>
      <c r="N58" s="119">
        <f t="shared" si="2"/>
        <v>373167.91</v>
      </c>
    </row>
    <row r="59" spans="1:14" ht="12.75">
      <c r="A59" s="121" t="s">
        <v>527</v>
      </c>
      <c r="B59" s="117">
        <v>0</v>
      </c>
      <c r="C59" s="117">
        <v>0</v>
      </c>
      <c r="D59" s="117">
        <v>0</v>
      </c>
      <c r="E59" s="117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333</v>
      </c>
      <c r="N59" s="119">
        <f t="shared" si="2"/>
        <v>333</v>
      </c>
    </row>
    <row r="60" spans="1:14" ht="12.75">
      <c r="A60" s="121" t="s">
        <v>548</v>
      </c>
      <c r="B60" s="117">
        <v>0</v>
      </c>
      <c r="C60" s="117">
        <v>0</v>
      </c>
      <c r="D60" s="117">
        <v>0</v>
      </c>
      <c r="E60" s="117">
        <v>25.59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9">
        <f t="shared" si="2"/>
        <v>25.59</v>
      </c>
    </row>
    <row r="61" spans="1:14" ht="12.75">
      <c r="A61" s="121" t="s">
        <v>471</v>
      </c>
      <c r="B61" s="117">
        <v>0</v>
      </c>
      <c r="C61" s="117">
        <v>0</v>
      </c>
      <c r="D61" s="117">
        <v>543.69</v>
      </c>
      <c r="E61" s="117">
        <v>630.92</v>
      </c>
      <c r="F61" s="118">
        <v>342.79</v>
      </c>
      <c r="G61" s="118">
        <v>275.37</v>
      </c>
      <c r="H61" s="118">
        <v>582.63</v>
      </c>
      <c r="I61" s="118">
        <v>0</v>
      </c>
      <c r="J61" s="118">
        <v>120.33</v>
      </c>
      <c r="K61" s="118">
        <v>464.69</v>
      </c>
      <c r="L61" s="118">
        <v>186.58</v>
      </c>
      <c r="M61" s="118">
        <v>0</v>
      </c>
      <c r="N61" s="119">
        <f t="shared" si="2"/>
        <v>3147</v>
      </c>
    </row>
    <row r="62" spans="1:14" ht="12.75">
      <c r="A62" s="121" t="s">
        <v>462</v>
      </c>
      <c r="B62" s="117">
        <v>0</v>
      </c>
      <c r="C62" s="117">
        <v>0</v>
      </c>
      <c r="D62" s="117">
        <v>0</v>
      </c>
      <c r="E62" s="117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190000</v>
      </c>
      <c r="L62" s="118">
        <v>0</v>
      </c>
      <c r="M62" s="118">
        <v>358.33</v>
      </c>
      <c r="N62" s="119">
        <f t="shared" si="2"/>
        <v>190358.33</v>
      </c>
    </row>
    <row r="63" spans="1:14" ht="12.75">
      <c r="A63" s="121" t="s">
        <v>460</v>
      </c>
      <c r="B63" s="117">
        <v>0</v>
      </c>
      <c r="C63" s="117">
        <v>0</v>
      </c>
      <c r="D63" s="117">
        <v>0</v>
      </c>
      <c r="E63" s="117">
        <v>0</v>
      </c>
      <c r="F63" s="118">
        <v>0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10087.68</v>
      </c>
      <c r="N63" s="119">
        <f t="shared" si="2"/>
        <v>10087.68</v>
      </c>
    </row>
    <row r="64" spans="1:14" ht="12.75">
      <c r="A64" s="121" t="s">
        <v>541</v>
      </c>
      <c r="B64" s="117">
        <v>7491.89</v>
      </c>
      <c r="C64" s="117">
        <v>3857.72</v>
      </c>
      <c r="D64" s="117">
        <v>3665.41</v>
      </c>
      <c r="E64" s="117">
        <v>3566.62</v>
      </c>
      <c r="F64" s="118">
        <v>3517.66</v>
      </c>
      <c r="G64" s="118">
        <v>3828.9</v>
      </c>
      <c r="H64" s="118">
        <v>4709.53</v>
      </c>
      <c r="I64" s="118">
        <v>3669.81</v>
      </c>
      <c r="J64" s="118">
        <v>3483.42</v>
      </c>
      <c r="K64" s="118">
        <v>3288.92</v>
      </c>
      <c r="L64" s="118">
        <v>3269.94</v>
      </c>
      <c r="M64" s="118">
        <v>10198.91</v>
      </c>
      <c r="N64" s="119">
        <f t="shared" si="2"/>
        <v>54548.729999999996</v>
      </c>
    </row>
    <row r="65" spans="1:14" ht="12.75">
      <c r="A65" s="121" t="s">
        <v>494</v>
      </c>
      <c r="B65" s="117">
        <v>0</v>
      </c>
      <c r="C65" s="117">
        <v>0</v>
      </c>
      <c r="D65" s="117">
        <v>290</v>
      </c>
      <c r="E65" s="117">
        <v>0</v>
      </c>
      <c r="F65" s="118">
        <v>0</v>
      </c>
      <c r="G65" s="118">
        <v>0</v>
      </c>
      <c r="H65" s="118">
        <v>0</v>
      </c>
      <c r="I65" s="118">
        <v>0</v>
      </c>
      <c r="J65" s="118">
        <v>0</v>
      </c>
      <c r="K65" s="118">
        <v>0</v>
      </c>
      <c r="L65" s="118">
        <v>0</v>
      </c>
      <c r="M65" s="118">
        <v>0</v>
      </c>
      <c r="N65" s="119">
        <f t="shared" si="2"/>
        <v>290</v>
      </c>
    </row>
    <row r="66" spans="1:14" ht="12.75">
      <c r="A66" s="121" t="s">
        <v>540</v>
      </c>
      <c r="B66" s="117">
        <v>0</v>
      </c>
      <c r="C66" s="117">
        <v>270</v>
      </c>
      <c r="D66" s="117">
        <v>0</v>
      </c>
      <c r="E66" s="117">
        <v>0</v>
      </c>
      <c r="F66" s="118">
        <v>0</v>
      </c>
      <c r="G66" s="118">
        <v>0</v>
      </c>
      <c r="H66" s="118">
        <v>0</v>
      </c>
      <c r="I66" s="118">
        <v>0</v>
      </c>
      <c r="J66" s="118">
        <v>0</v>
      </c>
      <c r="K66" s="118">
        <v>0</v>
      </c>
      <c r="L66" s="118">
        <v>0</v>
      </c>
      <c r="M66" s="118">
        <v>0</v>
      </c>
      <c r="N66" s="119">
        <f t="shared" si="2"/>
        <v>270</v>
      </c>
    </row>
    <row r="67" spans="1:14" ht="12.75">
      <c r="A67" s="121" t="s">
        <v>477</v>
      </c>
      <c r="B67" s="117">
        <v>0</v>
      </c>
      <c r="C67" s="117">
        <v>0</v>
      </c>
      <c r="D67" s="117">
        <v>0</v>
      </c>
      <c r="E67" s="117">
        <v>351.6</v>
      </c>
      <c r="F67" s="118">
        <v>0</v>
      </c>
      <c r="G67" s="118">
        <v>0</v>
      </c>
      <c r="H67" s="118">
        <v>0</v>
      </c>
      <c r="I67" s="118">
        <v>0</v>
      </c>
      <c r="J67" s="118">
        <v>0</v>
      </c>
      <c r="K67" s="118">
        <v>0</v>
      </c>
      <c r="L67" s="118">
        <v>0</v>
      </c>
      <c r="M67" s="118">
        <v>0</v>
      </c>
      <c r="N67" s="119">
        <f t="shared" si="2"/>
        <v>351.6</v>
      </c>
    </row>
    <row r="68" spans="1:14" ht="12.75">
      <c r="A68" s="121" t="s">
        <v>555</v>
      </c>
      <c r="B68" s="117">
        <v>0</v>
      </c>
      <c r="C68" s="117">
        <v>0</v>
      </c>
      <c r="D68" s="117">
        <v>0</v>
      </c>
      <c r="E68" s="117">
        <v>0</v>
      </c>
      <c r="F68" s="118">
        <v>0</v>
      </c>
      <c r="G68" s="118">
        <v>0</v>
      </c>
      <c r="H68" s="118">
        <v>178</v>
      </c>
      <c r="I68" s="118">
        <v>76.81</v>
      </c>
      <c r="J68" s="118">
        <v>171.25</v>
      </c>
      <c r="K68" s="118">
        <v>0</v>
      </c>
      <c r="L68" s="118">
        <v>0</v>
      </c>
      <c r="M68" s="118">
        <v>0</v>
      </c>
      <c r="N68" s="119">
        <f t="shared" si="2"/>
        <v>426.06</v>
      </c>
    </row>
    <row r="69" spans="1:14" ht="12.75">
      <c r="A69" s="121" t="s">
        <v>470</v>
      </c>
      <c r="B69" s="117">
        <v>0</v>
      </c>
      <c r="C69" s="117">
        <v>0</v>
      </c>
      <c r="D69" s="117">
        <v>0</v>
      </c>
      <c r="E69" s="117">
        <v>402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9">
        <f t="shared" si="2"/>
        <v>402</v>
      </c>
    </row>
    <row r="70" spans="1:14" ht="12.75">
      <c r="A70" s="121" t="s">
        <v>545</v>
      </c>
      <c r="B70" s="117">
        <v>25.59</v>
      </c>
      <c r="C70" s="117">
        <v>0</v>
      </c>
      <c r="D70" s="117">
        <v>0</v>
      </c>
      <c r="E70" s="117">
        <v>0</v>
      </c>
      <c r="F70" s="118">
        <v>0</v>
      </c>
      <c r="G70" s="118">
        <v>0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9">
        <f t="shared" si="2"/>
        <v>25.59</v>
      </c>
    </row>
    <row r="71" spans="1:14" ht="12.75">
      <c r="A71" s="121" t="s">
        <v>9</v>
      </c>
      <c r="B71" s="117">
        <v>0</v>
      </c>
      <c r="C71" s="117">
        <v>0</v>
      </c>
      <c r="D71" s="117">
        <v>0</v>
      </c>
      <c r="E71" s="117">
        <v>0</v>
      </c>
      <c r="F71" s="118">
        <v>0</v>
      </c>
      <c r="G71" s="118">
        <v>0</v>
      </c>
      <c r="H71" s="118">
        <v>0</v>
      </c>
      <c r="I71" s="118">
        <v>399.9</v>
      </c>
      <c r="J71" s="118">
        <v>0</v>
      </c>
      <c r="K71" s="118">
        <v>379.5</v>
      </c>
      <c r="L71" s="118">
        <v>349.85</v>
      </c>
      <c r="M71" s="118">
        <v>0</v>
      </c>
      <c r="N71" s="119">
        <f>SUM(B71:M71)</f>
        <v>1129.25</v>
      </c>
    </row>
    <row r="72" spans="1:14" ht="12.75">
      <c r="A72" s="121" t="s">
        <v>485</v>
      </c>
      <c r="B72" s="117">
        <v>0</v>
      </c>
      <c r="C72" s="117">
        <v>0</v>
      </c>
      <c r="D72" s="117">
        <v>0</v>
      </c>
      <c r="E72" s="117">
        <v>0</v>
      </c>
      <c r="F72" s="118">
        <v>0</v>
      </c>
      <c r="G72" s="118">
        <v>0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18">
        <v>322.26</v>
      </c>
      <c r="N72" s="119">
        <f t="shared" si="2"/>
        <v>322.26</v>
      </c>
    </row>
    <row r="73" spans="1:14" ht="12.75">
      <c r="A73" s="121" t="s">
        <v>553</v>
      </c>
      <c r="B73" s="117">
        <v>0</v>
      </c>
      <c r="C73" s="117">
        <v>390</v>
      </c>
      <c r="D73" s="117">
        <v>0</v>
      </c>
      <c r="E73" s="117">
        <v>0</v>
      </c>
      <c r="F73" s="118">
        <v>817</v>
      </c>
      <c r="G73" s="118">
        <v>0</v>
      </c>
      <c r="H73" s="118">
        <v>0</v>
      </c>
      <c r="I73" s="118">
        <v>0</v>
      </c>
      <c r="J73" s="118">
        <v>0</v>
      </c>
      <c r="K73" s="118">
        <v>0</v>
      </c>
      <c r="L73" s="118">
        <v>0</v>
      </c>
      <c r="M73" s="118">
        <v>0</v>
      </c>
      <c r="N73" s="119">
        <f t="shared" si="2"/>
        <v>1207</v>
      </c>
    </row>
    <row r="74" spans="1:14" ht="12.75">
      <c r="A74" s="121" t="s">
        <v>65</v>
      </c>
      <c r="B74" s="117">
        <v>1260.8</v>
      </c>
      <c r="C74" s="117">
        <v>1260.8</v>
      </c>
      <c r="D74" s="117">
        <v>1260.8</v>
      </c>
      <c r="E74" s="117">
        <v>1260.8</v>
      </c>
      <c r="F74" s="118">
        <v>1260.8</v>
      </c>
      <c r="G74" s="118">
        <v>1260.8</v>
      </c>
      <c r="H74" s="118">
        <v>1260.8</v>
      </c>
      <c r="I74" s="118">
        <v>1260.8</v>
      </c>
      <c r="J74" s="118">
        <v>1260.8</v>
      </c>
      <c r="K74" s="118">
        <v>1260.8</v>
      </c>
      <c r="L74" s="118">
        <v>1260.8</v>
      </c>
      <c r="M74" s="118">
        <v>1260.8</v>
      </c>
      <c r="N74" s="119">
        <f t="shared" si="2"/>
        <v>15129.599999999997</v>
      </c>
    </row>
    <row r="75" spans="1:14" ht="12.75">
      <c r="A75" s="121" t="s">
        <v>491</v>
      </c>
      <c r="B75" s="117">
        <v>50</v>
      </c>
      <c r="C75" s="117">
        <v>50</v>
      </c>
      <c r="D75" s="117">
        <v>50</v>
      </c>
      <c r="E75" s="117">
        <v>50</v>
      </c>
      <c r="F75" s="118">
        <v>50</v>
      </c>
      <c r="G75" s="118">
        <v>50</v>
      </c>
      <c r="H75" s="118">
        <v>50</v>
      </c>
      <c r="I75" s="118">
        <v>50</v>
      </c>
      <c r="J75" s="118">
        <v>50</v>
      </c>
      <c r="K75" s="118">
        <v>50</v>
      </c>
      <c r="L75" s="118">
        <v>50</v>
      </c>
      <c r="M75" s="118">
        <v>50</v>
      </c>
      <c r="N75" s="119">
        <f t="shared" si="2"/>
        <v>600</v>
      </c>
    </row>
    <row r="76" spans="1:14" ht="12.75">
      <c r="A76" s="121" t="s">
        <v>66</v>
      </c>
      <c r="B76" s="117">
        <v>827.69</v>
      </c>
      <c r="C76" s="117">
        <v>1011.54</v>
      </c>
      <c r="D76" s="117">
        <v>1329.73</v>
      </c>
      <c r="E76" s="117">
        <v>1693.82</v>
      </c>
      <c r="F76" s="118">
        <v>1509.62</v>
      </c>
      <c r="G76" s="118">
        <v>1225.57</v>
      </c>
      <c r="H76" s="118">
        <v>1063.6</v>
      </c>
      <c r="I76" s="118">
        <v>1230.02</v>
      </c>
      <c r="J76" s="118">
        <v>1033.11</v>
      </c>
      <c r="K76" s="118">
        <v>1087.03</v>
      </c>
      <c r="L76" s="118">
        <v>674.17</v>
      </c>
      <c r="M76" s="118">
        <v>769.07</v>
      </c>
      <c r="N76" s="119">
        <f t="shared" si="2"/>
        <v>13454.970000000001</v>
      </c>
    </row>
    <row r="77" spans="1:14" ht="12.75">
      <c r="A77" s="121" t="s">
        <v>546</v>
      </c>
      <c r="B77" s="117">
        <v>0</v>
      </c>
      <c r="C77" s="117">
        <v>0</v>
      </c>
      <c r="D77" s="117">
        <v>204.72</v>
      </c>
      <c r="E77" s="117">
        <v>245.66</v>
      </c>
      <c r="F77" s="118">
        <v>0</v>
      </c>
      <c r="G77" s="118">
        <v>0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9">
        <f t="shared" si="2"/>
        <v>450.38</v>
      </c>
    </row>
    <row r="78" spans="1:14" ht="12.75" customHeight="1">
      <c r="A78" s="121" t="s">
        <v>6</v>
      </c>
      <c r="B78" s="117">
        <v>0</v>
      </c>
      <c r="C78" s="117">
        <v>0</v>
      </c>
      <c r="D78" s="117">
        <v>0</v>
      </c>
      <c r="E78" s="117">
        <v>0</v>
      </c>
      <c r="F78" s="118">
        <v>0</v>
      </c>
      <c r="G78" s="118">
        <v>0</v>
      </c>
      <c r="H78" s="118">
        <v>0</v>
      </c>
      <c r="I78" s="118">
        <v>0</v>
      </c>
      <c r="J78" s="118">
        <v>0</v>
      </c>
      <c r="K78" s="118">
        <v>278</v>
      </c>
      <c r="L78" s="118">
        <v>0</v>
      </c>
      <c r="M78" s="118">
        <v>0</v>
      </c>
      <c r="N78" s="119">
        <f t="shared" si="2"/>
        <v>278</v>
      </c>
    </row>
    <row r="79" spans="1:14" ht="12.75">
      <c r="A79" s="121" t="s">
        <v>453</v>
      </c>
      <c r="B79" s="117">
        <v>33.5</v>
      </c>
      <c r="C79" s="117">
        <v>0</v>
      </c>
      <c r="D79" s="117">
        <v>0</v>
      </c>
      <c r="E79" s="117">
        <v>0</v>
      </c>
      <c r="F79" s="118">
        <v>0</v>
      </c>
      <c r="G79" s="118">
        <v>37.5</v>
      </c>
      <c r="H79" s="118">
        <v>0</v>
      </c>
      <c r="I79" s="118">
        <v>82.5</v>
      </c>
      <c r="J79" s="118">
        <v>37.5</v>
      </c>
      <c r="K79" s="118">
        <v>0</v>
      </c>
      <c r="L79" s="118">
        <v>0</v>
      </c>
      <c r="M79" s="118">
        <v>0</v>
      </c>
      <c r="N79" s="119">
        <f t="shared" si="2"/>
        <v>191</v>
      </c>
    </row>
    <row r="80" spans="1:14" ht="12.75">
      <c r="A80" s="121" t="s">
        <v>490</v>
      </c>
      <c r="B80" s="117">
        <v>0</v>
      </c>
      <c r="C80" s="117">
        <v>0</v>
      </c>
      <c r="D80" s="117">
        <v>0</v>
      </c>
      <c r="E80" s="117">
        <v>1182.25</v>
      </c>
      <c r="F80" s="118">
        <v>0</v>
      </c>
      <c r="G80" s="118">
        <v>0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9">
        <f t="shared" si="2"/>
        <v>1182.25</v>
      </c>
    </row>
    <row r="81" spans="1:14" ht="13.5" thickBot="1">
      <c r="A81" s="270" t="s">
        <v>0</v>
      </c>
      <c r="B81" s="122">
        <v>0</v>
      </c>
      <c r="C81" s="122">
        <v>0</v>
      </c>
      <c r="D81" s="122">
        <v>0</v>
      </c>
      <c r="E81" s="122">
        <v>0</v>
      </c>
      <c r="F81" s="123">
        <v>0</v>
      </c>
      <c r="G81" s="123">
        <v>0</v>
      </c>
      <c r="H81" s="123">
        <v>0</v>
      </c>
      <c r="I81" s="123">
        <v>0</v>
      </c>
      <c r="J81" s="123">
        <v>72</v>
      </c>
      <c r="K81" s="123">
        <v>0</v>
      </c>
      <c r="L81" s="123">
        <v>0</v>
      </c>
      <c r="M81" s="123">
        <v>0</v>
      </c>
      <c r="N81" s="124">
        <f>SUM(B81:M81)</f>
        <v>72</v>
      </c>
    </row>
    <row r="82" spans="1:14" ht="6" customHeight="1" thickBot="1" thickTop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27"/>
      <c r="L82" s="27"/>
      <c r="M82" s="27"/>
      <c r="N82" s="21"/>
    </row>
    <row r="83" spans="1:14" ht="17.25" thickTop="1">
      <c r="A83" s="75" t="s">
        <v>411</v>
      </c>
      <c r="B83" s="24">
        <f aca="true" t="shared" si="3" ref="B83:N83">SUM(B6:B8)</f>
        <v>100314.54</v>
      </c>
      <c r="C83" s="24">
        <f t="shared" si="3"/>
        <v>106168.19</v>
      </c>
      <c r="D83" s="24">
        <f t="shared" si="3"/>
        <v>103400.3</v>
      </c>
      <c r="E83" s="24">
        <f t="shared" si="3"/>
        <v>103545.94</v>
      </c>
      <c r="F83" s="24">
        <f t="shared" si="3"/>
        <v>104023.59</v>
      </c>
      <c r="G83" s="24">
        <f t="shared" si="3"/>
        <v>104175.06</v>
      </c>
      <c r="H83" s="24">
        <f t="shared" si="3"/>
        <v>104230.99</v>
      </c>
      <c r="I83" s="24">
        <f t="shared" si="3"/>
        <v>104469.27</v>
      </c>
      <c r="J83" s="24">
        <f t="shared" si="3"/>
        <v>104636.84</v>
      </c>
      <c r="K83" s="24">
        <f t="shared" si="3"/>
        <v>104433.39</v>
      </c>
      <c r="L83" s="55">
        <f t="shared" si="3"/>
        <v>103689.57</v>
      </c>
      <c r="M83" s="55">
        <f t="shared" si="3"/>
        <v>103000</v>
      </c>
      <c r="N83" s="72">
        <f t="shared" si="3"/>
        <v>1246087.68</v>
      </c>
    </row>
    <row r="84" spans="1:14" ht="17.25" thickBot="1">
      <c r="A84" s="76" t="s">
        <v>412</v>
      </c>
      <c r="B84" s="25">
        <f aca="true" t="shared" si="4" ref="B84:N84">SUM(B9:B81)</f>
        <v>90528.85</v>
      </c>
      <c r="C84" s="25">
        <f t="shared" si="4"/>
        <v>79662.22</v>
      </c>
      <c r="D84" s="25">
        <f t="shared" si="4"/>
        <v>103313.5</v>
      </c>
      <c r="E84" s="25">
        <f t="shared" si="4"/>
        <v>77901.27000000002</v>
      </c>
      <c r="F84" s="25">
        <f t="shared" si="4"/>
        <v>74440.98</v>
      </c>
      <c r="G84" s="25">
        <f t="shared" si="4"/>
        <v>82273.06</v>
      </c>
      <c r="H84" s="25">
        <f t="shared" si="4"/>
        <v>84440.03000000001</v>
      </c>
      <c r="I84" s="25">
        <f t="shared" si="4"/>
        <v>73978.06999999999</v>
      </c>
      <c r="J84" s="25">
        <f t="shared" si="4"/>
        <v>77926.96</v>
      </c>
      <c r="K84" s="25">
        <f t="shared" si="4"/>
        <v>263558.03</v>
      </c>
      <c r="L84" s="56">
        <f t="shared" si="4"/>
        <v>72756.89000000001</v>
      </c>
      <c r="M84" s="56">
        <f t="shared" si="4"/>
        <v>165307.81999999998</v>
      </c>
      <c r="N84" s="73">
        <f t="shared" si="4"/>
        <v>1246087.68</v>
      </c>
    </row>
    <row r="85" spans="1:14" ht="7.5" customHeight="1" thickBot="1" thickTop="1">
      <c r="A85" s="1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3"/>
    </row>
    <row r="86" spans="1:14" ht="17.25" thickBot="1">
      <c r="A86" s="77" t="s">
        <v>533</v>
      </c>
      <c r="B86" s="23">
        <f>SUM(B6:B8)-SUM(B9:B81)</f>
        <v>9785.689999999988</v>
      </c>
      <c r="C86" s="23">
        <f aca="true" t="shared" si="5" ref="C86:M86">SUM(C6:C8)-SUM(C9:C81)+B86</f>
        <v>36291.65999999999</v>
      </c>
      <c r="D86" s="23">
        <f t="shared" si="5"/>
        <v>36378.45999999999</v>
      </c>
      <c r="E86" s="23">
        <f t="shared" si="5"/>
        <v>62023.129999999976</v>
      </c>
      <c r="F86" s="23">
        <f t="shared" si="5"/>
        <v>91605.73999999998</v>
      </c>
      <c r="G86" s="23">
        <f t="shared" si="5"/>
        <v>113507.73999999998</v>
      </c>
      <c r="H86" s="23">
        <f t="shared" si="5"/>
        <v>133298.69999999995</v>
      </c>
      <c r="I86" s="23">
        <f t="shared" si="5"/>
        <v>163789.89999999997</v>
      </c>
      <c r="J86" s="23">
        <f t="shared" si="5"/>
        <v>190499.77999999997</v>
      </c>
      <c r="K86" s="23">
        <f t="shared" si="5"/>
        <v>31375.139999999956</v>
      </c>
      <c r="L86" s="23">
        <f t="shared" si="5"/>
        <v>62307.81999999995</v>
      </c>
      <c r="M86" s="23">
        <f t="shared" si="5"/>
        <v>0</v>
      </c>
      <c r="N86" s="74">
        <f>SUM(N6:N8)-SUM(N9:N81)</f>
        <v>0</v>
      </c>
    </row>
  </sheetData>
  <mergeCells count="2">
    <mergeCell ref="A3:N3"/>
    <mergeCell ref="A4:N4"/>
  </mergeCells>
  <printOptions horizontalCentered="1"/>
  <pageMargins left="0.5" right="0.45" top="0.51" bottom="0.82" header="0.31" footer="0.27"/>
  <pageSetup horizontalDpi="120" verticalDpi="1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0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71.7109375" style="0" customWidth="1"/>
    <col min="2" max="3" width="14.421875" style="0" bestFit="1" customWidth="1"/>
  </cols>
  <sheetData>
    <row r="1" spans="1:3" ht="16.5" thickBot="1" thickTop="1">
      <c r="A1" s="340" t="s">
        <v>16</v>
      </c>
      <c r="B1" s="341"/>
      <c r="C1" s="342"/>
    </row>
    <row r="2" spans="1:3" ht="16.5" thickBot="1" thickTop="1">
      <c r="A2" s="343"/>
      <c r="B2" s="344"/>
      <c r="C2" s="345"/>
    </row>
    <row r="3" spans="1:3" ht="15.75" thickBot="1" thickTop="1">
      <c r="A3" s="288" t="s">
        <v>23</v>
      </c>
      <c r="B3" s="289" t="s">
        <v>24</v>
      </c>
      <c r="C3" s="290" t="s">
        <v>25</v>
      </c>
    </row>
    <row r="4" spans="1:3" ht="15" thickTop="1">
      <c r="A4" s="291" t="s">
        <v>551</v>
      </c>
      <c r="B4" s="292"/>
      <c r="C4" s="297">
        <v>2694.47</v>
      </c>
    </row>
    <row r="5" spans="1:3" ht="15" thickBot="1">
      <c r="A5" s="293" t="s">
        <v>334</v>
      </c>
      <c r="B5" s="294"/>
      <c r="C5" s="298">
        <v>56000</v>
      </c>
    </row>
    <row r="6" spans="1:3" ht="14.25">
      <c r="A6" s="299" t="s">
        <v>358</v>
      </c>
      <c r="B6" s="300">
        <v>95</v>
      </c>
      <c r="C6" s="301"/>
    </row>
    <row r="7" spans="1:3" ht="14.25">
      <c r="A7" s="302" t="s">
        <v>357</v>
      </c>
      <c r="B7" s="303">
        <v>150</v>
      </c>
      <c r="C7" s="304"/>
    </row>
    <row r="8" spans="1:3" ht="14.25">
      <c r="A8" s="302" t="s">
        <v>356</v>
      </c>
      <c r="B8" s="303">
        <v>3213.55</v>
      </c>
      <c r="C8" s="304"/>
    </row>
    <row r="9" spans="1:3" ht="14.25">
      <c r="A9" s="302" t="s">
        <v>508</v>
      </c>
      <c r="B9" s="303">
        <v>34.46</v>
      </c>
      <c r="C9" s="304"/>
    </row>
    <row r="10" spans="1:3" ht="14.25">
      <c r="A10" s="302" t="s">
        <v>547</v>
      </c>
      <c r="B10" s="303">
        <v>224.46</v>
      </c>
      <c r="C10" s="304"/>
    </row>
    <row r="11" spans="1:3" ht="14.25">
      <c r="A11" s="302" t="s">
        <v>509</v>
      </c>
      <c r="B11" s="303">
        <v>52.5</v>
      </c>
      <c r="C11" s="304"/>
    </row>
    <row r="12" spans="1:3" ht="14.25">
      <c r="A12" s="302" t="s">
        <v>355</v>
      </c>
      <c r="B12" s="303">
        <v>180</v>
      </c>
      <c r="C12" s="304"/>
    </row>
    <row r="13" spans="1:3" ht="14.25">
      <c r="A13" s="302" t="s">
        <v>359</v>
      </c>
      <c r="B13" s="303">
        <v>30.95</v>
      </c>
      <c r="C13" s="304"/>
    </row>
    <row r="14" spans="1:3" ht="14.25">
      <c r="A14" s="302" t="s">
        <v>364</v>
      </c>
      <c r="B14" s="303">
        <v>24.97</v>
      </c>
      <c r="C14" s="304"/>
    </row>
    <row r="15" spans="1:3" ht="14.25">
      <c r="A15" s="302" t="s">
        <v>354</v>
      </c>
      <c r="B15" s="303">
        <v>69.62</v>
      </c>
      <c r="C15" s="304"/>
    </row>
    <row r="16" spans="1:3" ht="14.25">
      <c r="A16" s="302" t="s">
        <v>18</v>
      </c>
      <c r="B16" s="303">
        <v>238</v>
      </c>
      <c r="C16" s="304"/>
    </row>
    <row r="17" spans="1:3" ht="14.25">
      <c r="A17" s="302" t="s">
        <v>174</v>
      </c>
      <c r="B17" s="303">
        <v>27</v>
      </c>
      <c r="C17" s="304"/>
    </row>
    <row r="18" spans="1:3" ht="14.25">
      <c r="A18" s="302" t="s">
        <v>512</v>
      </c>
      <c r="B18" s="303">
        <v>245</v>
      </c>
      <c r="C18" s="304"/>
    </row>
    <row r="19" spans="1:3" ht="14.25">
      <c r="A19" s="302" t="s">
        <v>4</v>
      </c>
      <c r="B19" s="303">
        <v>12214.95</v>
      </c>
      <c r="C19" s="304"/>
    </row>
    <row r="20" spans="1:3" ht="14.25">
      <c r="A20" s="302" t="s">
        <v>366</v>
      </c>
      <c r="B20" s="303">
        <v>150</v>
      </c>
      <c r="C20" s="304"/>
    </row>
    <row r="21" spans="1:3" ht="14.25">
      <c r="A21" s="302" t="s">
        <v>510</v>
      </c>
      <c r="B21" s="303">
        <v>53.63</v>
      </c>
      <c r="C21" s="304"/>
    </row>
    <row r="22" spans="1:3" ht="14.25">
      <c r="A22" s="302" t="s">
        <v>353</v>
      </c>
      <c r="B22" s="303">
        <v>1500</v>
      </c>
      <c r="C22" s="304"/>
    </row>
    <row r="23" spans="1:3" ht="14.25">
      <c r="A23" s="302" t="s">
        <v>352</v>
      </c>
      <c r="B23" s="303">
        <v>1150.88</v>
      </c>
      <c r="C23" s="304"/>
    </row>
    <row r="24" spans="1:3" ht="14.25">
      <c r="A24" s="302" t="s">
        <v>20</v>
      </c>
      <c r="B24" s="303">
        <v>8471.42</v>
      </c>
      <c r="C24" s="304"/>
    </row>
    <row r="25" spans="1:3" ht="14.25">
      <c r="A25" s="302" t="s">
        <v>17</v>
      </c>
      <c r="B25" s="303">
        <v>22267.15</v>
      </c>
      <c r="C25" s="304"/>
    </row>
    <row r="26" spans="1:3" ht="14.25">
      <c r="A26" s="302" t="s">
        <v>365</v>
      </c>
      <c r="B26" s="303">
        <v>44.62</v>
      </c>
      <c r="C26" s="304"/>
    </row>
    <row r="27" spans="1:3" ht="14.25">
      <c r="A27" s="302" t="s">
        <v>3</v>
      </c>
      <c r="B27" s="303">
        <v>2284.21</v>
      </c>
      <c r="C27" s="304"/>
    </row>
    <row r="28" spans="1:3" ht="14.25">
      <c r="A28" s="302" t="s">
        <v>19</v>
      </c>
      <c r="B28" s="303">
        <v>875</v>
      </c>
      <c r="C28" s="304"/>
    </row>
    <row r="29" spans="1:3" ht="14.25">
      <c r="A29" s="302" t="s">
        <v>21</v>
      </c>
      <c r="B29" s="303">
        <v>50</v>
      </c>
      <c r="C29" s="304"/>
    </row>
    <row r="30" spans="1:3" ht="14.25">
      <c r="A30" s="302" t="s">
        <v>511</v>
      </c>
      <c r="B30" s="303">
        <v>70.33</v>
      </c>
      <c r="C30" s="304"/>
    </row>
    <row r="31" spans="1:3" ht="14.25">
      <c r="A31" s="302" t="s">
        <v>10</v>
      </c>
      <c r="B31" s="303">
        <v>1250</v>
      </c>
      <c r="C31" s="304"/>
    </row>
    <row r="32" spans="1:3" ht="14.25">
      <c r="A32" s="302" t="s">
        <v>15</v>
      </c>
      <c r="B32" s="303">
        <v>163.4</v>
      </c>
      <c r="C32" s="304"/>
    </row>
    <row r="33" spans="1:3" ht="14.25">
      <c r="A33" s="302" t="s">
        <v>360</v>
      </c>
      <c r="B33" s="303">
        <v>50</v>
      </c>
      <c r="C33" s="304"/>
    </row>
    <row r="34" spans="1:3" ht="15">
      <c r="A34" s="305" t="s">
        <v>32</v>
      </c>
      <c r="B34" s="306">
        <f>SUM(B6:B33)</f>
        <v>55181.100000000006</v>
      </c>
      <c r="C34" s="307">
        <f>SUM(C4:C4,C5)</f>
        <v>58694.47</v>
      </c>
    </row>
    <row r="35" spans="1:3" ht="15" thickBot="1">
      <c r="A35" s="284"/>
      <c r="B35" s="308"/>
      <c r="C35" s="286"/>
    </row>
    <row r="36" spans="1:3" ht="15" thickTop="1">
      <c r="A36" s="281" t="s">
        <v>363</v>
      </c>
      <c r="B36" s="282" t="s">
        <v>26</v>
      </c>
      <c r="C36" s="283">
        <v>0</v>
      </c>
    </row>
    <row r="37" spans="1:3" ht="15" thickBot="1">
      <c r="A37" s="284" t="s">
        <v>362</v>
      </c>
      <c r="B37" s="285" t="s">
        <v>26</v>
      </c>
      <c r="C37" s="286">
        <f>C34-B34</f>
        <v>3513.3699999999953</v>
      </c>
    </row>
    <row r="38" spans="1:3" ht="16.5" thickBot="1" thickTop="1">
      <c r="A38" s="287" t="s">
        <v>31</v>
      </c>
      <c r="B38" s="295" t="s">
        <v>26</v>
      </c>
      <c r="C38" s="296">
        <f>SUM(C36:C37)</f>
        <v>3513.3699999999953</v>
      </c>
    </row>
    <row r="39" ht="13.5" thickTop="1"/>
    <row r="40" ht="12.75">
      <c r="A40" s="9" t="s">
        <v>361</v>
      </c>
    </row>
  </sheetData>
  <sheetProtection sheet="1" objects="1" scenarios="1"/>
  <mergeCells count="2">
    <mergeCell ref="A1:C1"/>
    <mergeCell ref="A2:C2"/>
  </mergeCells>
  <printOptions horizontalCentered="1"/>
  <pageMargins left="0.23" right="0.34" top="1.76" bottom="0.43" header="0.2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CARMELO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HUMBERTO XAVIER</dc:creator>
  <cp:keywords/>
  <dc:description/>
  <cp:lastModifiedBy>alexandro</cp:lastModifiedBy>
  <cp:lastPrinted>2005-07-01T18:37:50Z</cp:lastPrinted>
  <dcterms:created xsi:type="dcterms:W3CDTF">2000-02-22T17:38:40Z</dcterms:created>
  <dcterms:modified xsi:type="dcterms:W3CDTF">2005-07-12T19:25:34Z</dcterms:modified>
  <cp:category/>
  <cp:version/>
  <cp:contentType/>
  <cp:contentStatus/>
</cp:coreProperties>
</file>