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1º BIM 20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<sst xmlns="http://schemas.openxmlformats.org/spreadsheetml/2006/main" count="77" uniqueCount="69">
  <si>
    <t>Previsão Inicial</t>
  </si>
  <si>
    <t>A realizar</t>
  </si>
  <si>
    <t>Inicial</t>
  </si>
  <si>
    <t>Atualizada</t>
  </si>
  <si>
    <t>Prevista</t>
  </si>
  <si>
    <t>Realizada</t>
  </si>
  <si>
    <t>Tributárias</t>
  </si>
  <si>
    <t>Impostos</t>
  </si>
  <si>
    <t>IPTU</t>
  </si>
  <si>
    <t>ISSQN</t>
  </si>
  <si>
    <t>ITBI</t>
  </si>
  <si>
    <t>IRRF</t>
  </si>
  <si>
    <t>Taxas</t>
  </si>
  <si>
    <t>Contribuição Melhoria</t>
  </si>
  <si>
    <t>Contribuições</t>
  </si>
  <si>
    <t>Patrimoniais</t>
  </si>
  <si>
    <t>Rendimentos Aplic.Financeiras</t>
  </si>
  <si>
    <t>Outras</t>
  </si>
  <si>
    <t>Industriais</t>
  </si>
  <si>
    <t>Agropecuária</t>
  </si>
  <si>
    <t>Serviços</t>
  </si>
  <si>
    <t>Transferências Correntes</t>
  </si>
  <si>
    <t>Cora Parte FPM</t>
  </si>
  <si>
    <t>Cota Parte ICMS</t>
  </si>
  <si>
    <t>Cota Parte IPVA</t>
  </si>
  <si>
    <t>Cota Parte IPI</t>
  </si>
  <si>
    <t>Transferência do FUNDEF</t>
  </si>
  <si>
    <t>Convênios</t>
  </si>
  <si>
    <t>Outras Transf. Correntes</t>
  </si>
  <si>
    <t>Outras Receitas Correntes</t>
  </si>
  <si>
    <t>Operações de Crédito</t>
  </si>
  <si>
    <t>Refinanciamento da Dívida</t>
  </si>
  <si>
    <t>Outras Operações de Crédito</t>
  </si>
  <si>
    <t>Alienação de Bens</t>
  </si>
  <si>
    <t>Amortização de Empréstimos</t>
  </si>
  <si>
    <t>Transferência de Capital</t>
  </si>
  <si>
    <t>Outras Receitas de Capital</t>
  </si>
  <si>
    <t>Retorno de Operações de Crédito</t>
  </si>
  <si>
    <t>Receitas de Privatização</t>
  </si>
  <si>
    <t>Receitas Intra-Orçamentarias</t>
  </si>
  <si>
    <t>(-) Dedução FUNDEF</t>
  </si>
  <si>
    <t>Dotação</t>
  </si>
  <si>
    <t>Empenhada</t>
  </si>
  <si>
    <t>Liquidada</t>
  </si>
  <si>
    <t>A Empenhar</t>
  </si>
  <si>
    <t>Pessoal/Encargos Sociais</t>
  </si>
  <si>
    <t>Juros/Encargos da Dívida Interna</t>
  </si>
  <si>
    <t>Juros/Encargos Dívida Externa</t>
  </si>
  <si>
    <t>Outras Despesas Correntes</t>
  </si>
  <si>
    <t>Investimentos</t>
  </si>
  <si>
    <t>Inversões Financeiras</t>
  </si>
  <si>
    <t>Amortização da Dívida Interna</t>
  </si>
  <si>
    <t>Amortização da Dívida Externa</t>
  </si>
  <si>
    <t>Amortização - Refinanciamento</t>
  </si>
  <si>
    <t>da Dívida Mobiliária</t>
  </si>
  <si>
    <t>Despesas Intra-orçamentárias</t>
  </si>
  <si>
    <t>Reserva de Contigência (E)</t>
  </si>
  <si>
    <t>Reserva do RPPS (F)</t>
  </si>
  <si>
    <t>DESPESA TOTAL (C+D+E+F) *</t>
  </si>
  <si>
    <t>Até Bimestre</t>
  </si>
  <si>
    <t>SUPERÁVIT/DÉFIVIT</t>
  </si>
  <si>
    <t>RELATORIO RESUMIDO EXECUÇÃO ORÇAMENTÁRIA 1 BIMESTRE</t>
  </si>
  <si>
    <t>ANEXO 6 (incisos I e II, Alíneas A e B, art. 52-LC. 101/00)</t>
  </si>
  <si>
    <t>1 Bimestre</t>
  </si>
  <si>
    <t>Receitas Correntes (A)</t>
  </si>
  <si>
    <t>Receitas de Capital (B)</t>
  </si>
  <si>
    <t>Receita Total (A + B)</t>
  </si>
  <si>
    <t>Despesas Correntes (C)</t>
  </si>
  <si>
    <t>Despesas de Capital (D)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</si>
</sst>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Contabil-035\METAS%20Rec%20e%20Desp\Metas%202009\C&#243;pia%20de%20Meta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1 BIM"/>
      <sheetName val="Plan3"/>
      <sheetName val="Plan4"/>
      <sheetName val="2 BIM"/>
      <sheetName val="Plan5"/>
      <sheetName val="Plan6"/>
      <sheetName val="3 BIM"/>
      <sheetName val="Plan7"/>
      <sheetName val="Plan8"/>
      <sheetName val="4 BIM "/>
      <sheetName val="Plan9"/>
      <sheetName val="Plan10"/>
      <sheetName val="5 BIM"/>
      <sheetName val="Plan11"/>
      <sheetName val="Plan12"/>
      <sheetName val="6 BIM"/>
      <sheetName val="Total Ac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E64" sqref="E64"/>
    </sheetView>
  </sheetViews>
  <sheetFormatPr defaultColWidth="9.140625" defaultRowHeight="12.75"/>
  <cols>
    <col min="1" max="1" width="27.7109375" style="0" bestFit="1" customWidth="1"/>
    <col min="2" max="5" width="12.7109375" style="0" bestFit="1" customWidth="1"/>
    <col min="6" max="6" width="11.7109375" style="0" bestFit="1" customWidth="1"/>
    <col min="7" max="9" width="12.7109375" style="0" bestFit="1" customWidth="1"/>
  </cols>
  <sheetData>
    <row r="1" spans="1:11" ht="12.75">
      <c r="A1" s="2"/>
      <c r="B1" s="4" t="s">
        <v>61</v>
      </c>
      <c r="C1" s="4"/>
      <c r="D1" s="4"/>
      <c r="E1" s="4"/>
      <c r="F1" s="4"/>
      <c r="G1" s="2"/>
      <c r="H1" s="2"/>
      <c r="I1" s="5"/>
      <c r="J1" s="5"/>
      <c r="K1" s="5"/>
    </row>
    <row r="2" spans="1:11" ht="12.75">
      <c r="A2" s="2"/>
      <c r="B2" s="4" t="s">
        <v>62</v>
      </c>
      <c r="C2" s="4"/>
      <c r="D2" s="4"/>
      <c r="E2" s="4"/>
      <c r="F2" s="4"/>
      <c r="G2" s="2"/>
      <c r="H2" s="2"/>
      <c r="I2" s="5"/>
      <c r="J2" s="5"/>
      <c r="K2" s="5"/>
    </row>
    <row r="3" spans="1:11" ht="12.75">
      <c r="A3" s="2"/>
      <c r="B3" s="6" t="s">
        <v>0</v>
      </c>
      <c r="C3" s="6"/>
      <c r="D3" s="6" t="s">
        <v>63</v>
      </c>
      <c r="E3" s="6"/>
      <c r="F3" s="6" t="s">
        <v>59</v>
      </c>
      <c r="G3" s="6"/>
      <c r="H3" s="7" t="s">
        <v>1</v>
      </c>
      <c r="I3" s="8"/>
      <c r="J3" s="8"/>
      <c r="K3" s="8"/>
    </row>
    <row r="4" spans="1:11" ht="12.75">
      <c r="A4" s="2"/>
      <c r="B4" s="2" t="s">
        <v>2</v>
      </c>
      <c r="C4" s="2" t="s">
        <v>3</v>
      </c>
      <c r="D4" s="2" t="s">
        <v>4</v>
      </c>
      <c r="E4" s="2" t="s">
        <v>5</v>
      </c>
      <c r="F4" s="2" t="s">
        <v>4</v>
      </c>
      <c r="G4" s="2" t="s">
        <v>5</v>
      </c>
      <c r="H4" s="2"/>
      <c r="I4" s="5"/>
      <c r="J4" s="5"/>
      <c r="K4" s="5"/>
    </row>
    <row r="5" spans="1:11" s="1" customFormat="1" ht="12.75">
      <c r="A5" s="9" t="s">
        <v>64</v>
      </c>
      <c r="B5" s="10">
        <f aca="true" t="shared" si="0" ref="B5:H5">SUM(B6+B13+B14+B15+B18+B19+B20+B21+B29)</f>
        <v>46020850</v>
      </c>
      <c r="C5" s="10">
        <f t="shared" si="0"/>
        <v>46020850</v>
      </c>
      <c r="D5" s="10">
        <f t="shared" si="0"/>
        <v>9539701</v>
      </c>
      <c r="E5" s="10">
        <f t="shared" si="0"/>
        <v>16442457.959999999</v>
      </c>
      <c r="F5" s="10">
        <f t="shared" si="0"/>
        <v>9539701</v>
      </c>
      <c r="G5" s="10">
        <f t="shared" si="0"/>
        <v>16442457.959999999</v>
      </c>
      <c r="H5" s="10">
        <f t="shared" si="0"/>
        <v>29578392.04</v>
      </c>
      <c r="I5" s="11"/>
      <c r="J5" s="11"/>
      <c r="K5" s="11"/>
    </row>
    <row r="6" spans="1:11" s="1" customFormat="1" ht="12.75">
      <c r="A6" s="9" t="s">
        <v>6</v>
      </c>
      <c r="B6" s="10">
        <f aca="true" t="shared" si="1" ref="B6:H6">SUM(B7+B12)</f>
        <v>3654250</v>
      </c>
      <c r="C6" s="10">
        <f t="shared" si="1"/>
        <v>3654250</v>
      </c>
      <c r="D6" s="10">
        <f t="shared" si="1"/>
        <v>535375</v>
      </c>
      <c r="E6" s="10">
        <f t="shared" si="1"/>
        <v>483150.42</v>
      </c>
      <c r="F6" s="10">
        <f t="shared" si="1"/>
        <v>535375</v>
      </c>
      <c r="G6" s="10">
        <f t="shared" si="1"/>
        <v>483150.42</v>
      </c>
      <c r="H6" s="10">
        <f t="shared" si="1"/>
        <v>3171099.5799999996</v>
      </c>
      <c r="I6" s="11"/>
      <c r="J6" s="11"/>
      <c r="K6" s="11"/>
    </row>
    <row r="7" spans="1:11" s="1" customFormat="1" ht="12.75">
      <c r="A7" s="9" t="s">
        <v>7</v>
      </c>
      <c r="B7" s="10">
        <f aca="true" t="shared" si="2" ref="B7:H7">SUM(B8:B11)</f>
        <v>3462250</v>
      </c>
      <c r="C7" s="10">
        <f t="shared" si="2"/>
        <v>3462250</v>
      </c>
      <c r="D7" s="10">
        <f t="shared" si="2"/>
        <v>505375</v>
      </c>
      <c r="E7" s="10">
        <f t="shared" si="2"/>
        <v>472864.55</v>
      </c>
      <c r="F7" s="10">
        <f t="shared" si="2"/>
        <v>505375</v>
      </c>
      <c r="G7" s="10">
        <f t="shared" si="2"/>
        <v>472864.55</v>
      </c>
      <c r="H7" s="10">
        <f t="shared" si="2"/>
        <v>2989385.4499999997</v>
      </c>
      <c r="I7" s="11"/>
      <c r="J7" s="11"/>
      <c r="K7" s="11"/>
    </row>
    <row r="8" spans="1:11" ht="12.75">
      <c r="A8" s="2" t="s">
        <v>8</v>
      </c>
      <c r="B8" s="12">
        <v>150000</v>
      </c>
      <c r="C8" s="3">
        <v>150000</v>
      </c>
      <c r="D8" s="3">
        <v>1000</v>
      </c>
      <c r="E8" s="3">
        <v>0</v>
      </c>
      <c r="F8" s="3">
        <v>1000</v>
      </c>
      <c r="G8" s="3">
        <v>0</v>
      </c>
      <c r="H8" s="3">
        <f>C8-G8</f>
        <v>150000</v>
      </c>
      <c r="I8" s="5"/>
      <c r="J8" s="5"/>
      <c r="K8" s="5"/>
    </row>
    <row r="9" spans="1:11" ht="12.75">
      <c r="A9" s="2" t="s">
        <v>9</v>
      </c>
      <c r="B9" s="12">
        <v>1502250</v>
      </c>
      <c r="C9" s="3">
        <v>1502250</v>
      </c>
      <c r="D9" s="3">
        <v>244375</v>
      </c>
      <c r="E9" s="3">
        <v>282471.37</v>
      </c>
      <c r="F9" s="3">
        <v>244375</v>
      </c>
      <c r="G9" s="3">
        <v>282471.37</v>
      </c>
      <c r="H9" s="3">
        <f aca="true" t="shared" si="3" ref="H9:H41">C9-G9</f>
        <v>1219778.63</v>
      </c>
      <c r="I9" s="5"/>
      <c r="J9" s="5"/>
      <c r="K9" s="5"/>
    </row>
    <row r="10" spans="1:11" ht="12.75">
      <c r="A10" s="2" t="s">
        <v>10</v>
      </c>
      <c r="B10" s="12">
        <v>1400000</v>
      </c>
      <c r="C10" s="3">
        <v>1400000</v>
      </c>
      <c r="D10" s="3">
        <v>200000</v>
      </c>
      <c r="E10" s="3">
        <v>70567.86</v>
      </c>
      <c r="F10" s="3">
        <v>200000</v>
      </c>
      <c r="G10" s="3">
        <v>70567.86</v>
      </c>
      <c r="H10" s="3">
        <f t="shared" si="3"/>
        <v>1329432.14</v>
      </c>
      <c r="I10" s="5"/>
      <c r="J10" s="5"/>
      <c r="K10" s="5"/>
    </row>
    <row r="11" spans="1:11" ht="12.75">
      <c r="A11" s="2" t="s">
        <v>11</v>
      </c>
      <c r="B11" s="12">
        <v>410000</v>
      </c>
      <c r="C11" s="3">
        <v>410000</v>
      </c>
      <c r="D11" s="3">
        <v>60000</v>
      </c>
      <c r="E11" s="3">
        <v>119825.32</v>
      </c>
      <c r="F11" s="3">
        <v>60000</v>
      </c>
      <c r="G11" s="3">
        <v>119825.32</v>
      </c>
      <c r="H11" s="3">
        <f t="shared" si="3"/>
        <v>290174.68</v>
      </c>
      <c r="I11" s="5"/>
      <c r="J11" s="5"/>
      <c r="K11" s="5"/>
    </row>
    <row r="12" spans="1:11" ht="12.75">
      <c r="A12" s="2" t="s">
        <v>12</v>
      </c>
      <c r="B12" s="12">
        <v>192000</v>
      </c>
      <c r="C12" s="3">
        <v>192000</v>
      </c>
      <c r="D12" s="3">
        <v>30000</v>
      </c>
      <c r="E12" s="3">
        <v>10285.87</v>
      </c>
      <c r="F12" s="3">
        <v>30000</v>
      </c>
      <c r="G12" s="3">
        <v>10285.87</v>
      </c>
      <c r="H12" s="3">
        <f t="shared" si="3"/>
        <v>181714.13</v>
      </c>
      <c r="I12" s="5"/>
      <c r="J12" s="5"/>
      <c r="K12" s="5"/>
    </row>
    <row r="13" spans="1:11" ht="12.75">
      <c r="A13" s="2" t="s">
        <v>13</v>
      </c>
      <c r="B13" s="12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f t="shared" si="3"/>
        <v>0</v>
      </c>
      <c r="I13" s="5"/>
      <c r="J13" s="5"/>
      <c r="K13" s="5"/>
    </row>
    <row r="14" spans="1:11" ht="12.75">
      <c r="A14" s="2" t="s">
        <v>14</v>
      </c>
      <c r="B14" s="12">
        <v>1538000</v>
      </c>
      <c r="C14" s="3">
        <v>1538000</v>
      </c>
      <c r="D14" s="3">
        <v>200000</v>
      </c>
      <c r="E14" s="3">
        <v>151580.49</v>
      </c>
      <c r="F14" s="3">
        <v>200000</v>
      </c>
      <c r="G14" s="3">
        <v>151580.49</v>
      </c>
      <c r="H14" s="3">
        <f t="shared" si="3"/>
        <v>1386419.51</v>
      </c>
      <c r="I14" s="5"/>
      <c r="J14" s="5"/>
      <c r="K14" s="5"/>
    </row>
    <row r="15" spans="1:11" s="1" customFormat="1" ht="12.75">
      <c r="A15" s="9" t="s">
        <v>15</v>
      </c>
      <c r="B15" s="10">
        <f aca="true" t="shared" si="4" ref="B15:H15">SUM(B16:B17)</f>
        <v>102500</v>
      </c>
      <c r="C15" s="10">
        <f t="shared" si="4"/>
        <v>102500</v>
      </c>
      <c r="D15" s="10">
        <f t="shared" si="4"/>
        <v>15666</v>
      </c>
      <c r="E15" s="10">
        <f t="shared" si="4"/>
        <v>48982.3</v>
      </c>
      <c r="F15" s="10">
        <f t="shared" si="4"/>
        <v>15666</v>
      </c>
      <c r="G15" s="10">
        <f t="shared" si="4"/>
        <v>48982.3</v>
      </c>
      <c r="H15" s="10">
        <f t="shared" si="3"/>
        <v>53517.7</v>
      </c>
      <c r="I15" s="11"/>
      <c r="J15" s="11"/>
      <c r="K15" s="11"/>
    </row>
    <row r="16" spans="1:11" ht="12.75">
      <c r="A16" s="2" t="s">
        <v>16</v>
      </c>
      <c r="B16" s="12">
        <v>101500</v>
      </c>
      <c r="C16" s="3">
        <v>101500</v>
      </c>
      <c r="D16" s="3">
        <v>15500</v>
      </c>
      <c r="E16" s="3">
        <v>48982.3</v>
      </c>
      <c r="F16" s="3">
        <v>15500</v>
      </c>
      <c r="G16" s="3">
        <v>48982.3</v>
      </c>
      <c r="H16" s="3">
        <f t="shared" si="3"/>
        <v>52517.7</v>
      </c>
      <c r="I16" s="5"/>
      <c r="J16" s="5"/>
      <c r="K16" s="5"/>
    </row>
    <row r="17" spans="1:11" ht="12.75">
      <c r="A17" s="2" t="s">
        <v>17</v>
      </c>
      <c r="B17" s="12">
        <v>1000</v>
      </c>
      <c r="C17" s="3">
        <v>1000</v>
      </c>
      <c r="D17" s="3">
        <v>166</v>
      </c>
      <c r="E17" s="3">
        <v>0</v>
      </c>
      <c r="F17" s="3">
        <v>166</v>
      </c>
      <c r="G17" s="3">
        <v>0</v>
      </c>
      <c r="H17" s="3">
        <f t="shared" si="3"/>
        <v>1000</v>
      </c>
      <c r="I17" s="5"/>
      <c r="J17" s="5"/>
      <c r="K17" s="5"/>
    </row>
    <row r="18" spans="1:11" ht="12.75">
      <c r="A18" s="2" t="s">
        <v>18</v>
      </c>
      <c r="B18" s="12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f t="shared" si="3"/>
        <v>0</v>
      </c>
      <c r="I18" s="5"/>
      <c r="J18" s="5"/>
      <c r="K18" s="5"/>
    </row>
    <row r="19" spans="1:11" ht="12.75">
      <c r="A19" s="2" t="s">
        <v>19</v>
      </c>
      <c r="B19" s="12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f t="shared" si="3"/>
        <v>0</v>
      </c>
      <c r="I19" s="5"/>
      <c r="J19" s="5"/>
      <c r="K19" s="5"/>
    </row>
    <row r="20" spans="1:11" ht="12.75">
      <c r="A20" s="2" t="s">
        <v>20</v>
      </c>
      <c r="B20" s="12">
        <v>176000</v>
      </c>
      <c r="C20" s="3">
        <v>176000</v>
      </c>
      <c r="D20" s="3">
        <v>8000</v>
      </c>
      <c r="E20" s="3">
        <v>34095.91</v>
      </c>
      <c r="F20" s="3">
        <v>8000</v>
      </c>
      <c r="G20" s="3">
        <v>34095.91</v>
      </c>
      <c r="H20" s="3">
        <f t="shared" si="3"/>
        <v>141904.09</v>
      </c>
      <c r="I20" s="5"/>
      <c r="J20" s="5"/>
      <c r="K20" s="5"/>
    </row>
    <row r="21" spans="1:11" s="1" customFormat="1" ht="12.75">
      <c r="A21" s="9" t="s">
        <v>21</v>
      </c>
      <c r="B21" s="10">
        <f aca="true" t="shared" si="5" ref="B21:H21">SUM(B22:B28)</f>
        <v>40426850</v>
      </c>
      <c r="C21" s="10">
        <f t="shared" si="5"/>
        <v>40426850</v>
      </c>
      <c r="D21" s="10">
        <f t="shared" si="5"/>
        <v>8763660</v>
      </c>
      <c r="E21" s="10">
        <f t="shared" si="5"/>
        <v>15707938.65</v>
      </c>
      <c r="F21" s="10">
        <f t="shared" si="5"/>
        <v>8763660</v>
      </c>
      <c r="G21" s="10">
        <f t="shared" si="5"/>
        <v>15707938.65</v>
      </c>
      <c r="H21" s="10">
        <f t="shared" si="3"/>
        <v>24718911.35</v>
      </c>
      <c r="I21" s="11"/>
      <c r="J21" s="11"/>
      <c r="K21" s="11"/>
    </row>
    <row r="22" spans="1:11" ht="12.75">
      <c r="A22" s="2" t="s">
        <v>22</v>
      </c>
      <c r="B22" s="12">
        <v>7500000</v>
      </c>
      <c r="C22" s="3">
        <v>7500000</v>
      </c>
      <c r="D22" s="3">
        <v>1295000</v>
      </c>
      <c r="E22" s="3">
        <v>1263920.74</v>
      </c>
      <c r="F22" s="3">
        <v>1295000</v>
      </c>
      <c r="G22" s="3">
        <v>1263920.74</v>
      </c>
      <c r="H22" s="3">
        <f t="shared" si="3"/>
        <v>6236079.26</v>
      </c>
      <c r="I22" s="5"/>
      <c r="J22" s="5"/>
      <c r="K22" s="5"/>
    </row>
    <row r="23" spans="1:11" ht="12.75">
      <c r="A23" s="2" t="s">
        <v>23</v>
      </c>
      <c r="B23" s="12">
        <v>20961250</v>
      </c>
      <c r="C23" s="3">
        <v>20961250</v>
      </c>
      <c r="D23" s="3">
        <v>5160000</v>
      </c>
      <c r="E23" s="3">
        <v>12738968.07</v>
      </c>
      <c r="F23" s="3">
        <v>5160000</v>
      </c>
      <c r="G23" s="3">
        <v>12738968.07</v>
      </c>
      <c r="H23" s="3">
        <f t="shared" si="3"/>
        <v>8222281.93</v>
      </c>
      <c r="I23" s="5"/>
      <c r="J23" s="5"/>
      <c r="K23" s="5"/>
    </row>
    <row r="24" spans="1:11" ht="12.75">
      <c r="A24" s="2" t="s">
        <v>24</v>
      </c>
      <c r="B24" s="12">
        <v>600000</v>
      </c>
      <c r="C24" s="3">
        <v>600000</v>
      </c>
      <c r="D24" s="3">
        <v>450000</v>
      </c>
      <c r="E24" s="3">
        <v>326176.85</v>
      </c>
      <c r="F24" s="3">
        <v>450000</v>
      </c>
      <c r="G24" s="3">
        <v>326176.85</v>
      </c>
      <c r="H24" s="3">
        <f t="shared" si="3"/>
        <v>273823.15</v>
      </c>
      <c r="I24" s="5"/>
      <c r="J24" s="5"/>
      <c r="K24" s="5"/>
    </row>
    <row r="25" spans="1:11" ht="12.75">
      <c r="A25" s="2" t="s">
        <v>25</v>
      </c>
      <c r="B25" s="12">
        <v>300000</v>
      </c>
      <c r="C25" s="3">
        <v>300000</v>
      </c>
      <c r="D25" s="3">
        <v>50000</v>
      </c>
      <c r="E25" s="3">
        <v>71701.14</v>
      </c>
      <c r="F25" s="3">
        <v>50000</v>
      </c>
      <c r="G25" s="3">
        <v>71701.14</v>
      </c>
      <c r="H25" s="3">
        <f t="shared" si="3"/>
        <v>228298.86</v>
      </c>
      <c r="I25" s="5"/>
      <c r="J25" s="5"/>
      <c r="K25" s="5"/>
    </row>
    <row r="26" spans="1:11" ht="12.75">
      <c r="A26" s="2" t="s">
        <v>26</v>
      </c>
      <c r="B26" s="12">
        <v>3460000</v>
      </c>
      <c r="C26" s="3">
        <v>3460000</v>
      </c>
      <c r="D26" s="3">
        <v>576660</v>
      </c>
      <c r="E26" s="3">
        <v>588795.79</v>
      </c>
      <c r="F26" s="3">
        <v>576660</v>
      </c>
      <c r="G26" s="3">
        <v>588795.79</v>
      </c>
      <c r="H26" s="3">
        <f t="shared" si="3"/>
        <v>2871204.21</v>
      </c>
      <c r="I26" s="5"/>
      <c r="J26" s="5"/>
      <c r="K26" s="5"/>
    </row>
    <row r="27" spans="1:11" ht="12.75">
      <c r="A27" s="2" t="s">
        <v>27</v>
      </c>
      <c r="B27" s="12">
        <v>35000</v>
      </c>
      <c r="C27" s="3">
        <v>35000</v>
      </c>
      <c r="D27" s="3">
        <v>2000</v>
      </c>
      <c r="E27" s="3">
        <v>0</v>
      </c>
      <c r="F27" s="3">
        <v>2000</v>
      </c>
      <c r="G27" s="3">
        <v>0</v>
      </c>
      <c r="H27" s="3">
        <f t="shared" si="3"/>
        <v>35000</v>
      </c>
      <c r="I27" s="5"/>
      <c r="J27" s="5"/>
      <c r="K27" s="5"/>
    </row>
    <row r="28" spans="1:11" ht="12.75">
      <c r="A28" s="2" t="s">
        <v>28</v>
      </c>
      <c r="B28" s="12">
        <v>7570600</v>
      </c>
      <c r="C28" s="3">
        <v>7570600</v>
      </c>
      <c r="D28" s="3">
        <v>1230000</v>
      </c>
      <c r="E28" s="3">
        <v>718376.06</v>
      </c>
      <c r="F28" s="3">
        <v>1230000</v>
      </c>
      <c r="G28" s="3">
        <v>718376.06</v>
      </c>
      <c r="H28" s="3">
        <f t="shared" si="3"/>
        <v>6852223.9399999995</v>
      </c>
      <c r="I28" s="5"/>
      <c r="J28" s="5"/>
      <c r="K28" s="5"/>
    </row>
    <row r="29" spans="1:11" ht="12.75">
      <c r="A29" s="2" t="s">
        <v>29</v>
      </c>
      <c r="B29" s="12">
        <v>123250</v>
      </c>
      <c r="C29" s="3">
        <v>123250</v>
      </c>
      <c r="D29" s="3">
        <v>17000</v>
      </c>
      <c r="E29" s="3">
        <v>16710.19</v>
      </c>
      <c r="F29" s="3">
        <v>17000</v>
      </c>
      <c r="G29" s="3">
        <v>16710.19</v>
      </c>
      <c r="H29" s="3">
        <f t="shared" si="3"/>
        <v>106539.81</v>
      </c>
      <c r="I29" s="5"/>
      <c r="J29" s="5"/>
      <c r="K29" s="5"/>
    </row>
    <row r="30" spans="1:11" s="1" customFormat="1" ht="12.75">
      <c r="A30" s="9" t="s">
        <v>65</v>
      </c>
      <c r="B30" s="10">
        <f>SUM(B31:B39)</f>
        <v>5830000</v>
      </c>
      <c r="C30" s="10">
        <f aca="true" t="shared" si="6" ref="C30:H30">SUM(C31:C39)</f>
        <v>5830000</v>
      </c>
      <c r="D30" s="10">
        <f t="shared" si="6"/>
        <v>5000000</v>
      </c>
      <c r="E30" s="10">
        <f t="shared" si="6"/>
        <v>0</v>
      </c>
      <c r="F30" s="10">
        <f t="shared" si="6"/>
        <v>5000000</v>
      </c>
      <c r="G30" s="10">
        <f t="shared" si="6"/>
        <v>0</v>
      </c>
      <c r="H30" s="10">
        <f t="shared" si="3"/>
        <v>5830000</v>
      </c>
      <c r="I30" s="11"/>
      <c r="J30" s="11"/>
      <c r="K30" s="11"/>
    </row>
    <row r="31" spans="1:11" ht="12.75">
      <c r="A31" s="2" t="s">
        <v>30</v>
      </c>
      <c r="B31" s="12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f t="shared" si="3"/>
        <v>0</v>
      </c>
      <c r="I31" s="5"/>
      <c r="J31" s="5"/>
      <c r="K31" s="5"/>
    </row>
    <row r="32" spans="1:11" ht="12.75">
      <c r="A32" s="2" t="s">
        <v>31</v>
      </c>
      <c r="B32" s="12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f t="shared" si="3"/>
        <v>0</v>
      </c>
      <c r="I32" s="5"/>
      <c r="J32" s="5"/>
      <c r="K32" s="5"/>
    </row>
    <row r="33" spans="1:11" ht="12.75">
      <c r="A33" s="13" t="s">
        <v>32</v>
      </c>
      <c r="B33" s="12">
        <v>800000</v>
      </c>
      <c r="C33" s="3">
        <v>800000</v>
      </c>
      <c r="D33" s="3">
        <v>0</v>
      </c>
      <c r="E33" s="3">
        <v>0</v>
      </c>
      <c r="F33" s="3">
        <v>0</v>
      </c>
      <c r="G33" s="3">
        <v>0</v>
      </c>
      <c r="H33" s="3">
        <f t="shared" si="3"/>
        <v>800000</v>
      </c>
      <c r="I33" s="5"/>
      <c r="J33" s="5"/>
      <c r="K33" s="5"/>
    </row>
    <row r="34" spans="1:11" ht="12.75">
      <c r="A34" s="13" t="s">
        <v>33</v>
      </c>
      <c r="B34" s="12">
        <v>30000</v>
      </c>
      <c r="C34" s="3">
        <v>30000</v>
      </c>
      <c r="D34" s="3">
        <v>0</v>
      </c>
      <c r="E34" s="3">
        <v>0</v>
      </c>
      <c r="F34" s="3">
        <v>0</v>
      </c>
      <c r="G34" s="3">
        <v>0</v>
      </c>
      <c r="H34" s="3">
        <f t="shared" si="3"/>
        <v>30000</v>
      </c>
      <c r="I34" s="5"/>
      <c r="J34" s="5"/>
      <c r="K34" s="5"/>
    </row>
    <row r="35" spans="1:11" ht="12.75">
      <c r="A35" s="13" t="s">
        <v>34</v>
      </c>
      <c r="B35" s="12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f t="shared" si="3"/>
        <v>0</v>
      </c>
      <c r="I35" s="5"/>
      <c r="J35" s="5"/>
      <c r="K35" s="5"/>
    </row>
    <row r="36" spans="1:11" ht="12.75">
      <c r="A36" s="13" t="s">
        <v>35</v>
      </c>
      <c r="B36" s="12">
        <v>5000000</v>
      </c>
      <c r="C36" s="3">
        <v>5000000</v>
      </c>
      <c r="D36" s="3">
        <v>5000000</v>
      </c>
      <c r="E36" s="3">
        <v>0</v>
      </c>
      <c r="F36" s="3">
        <v>5000000</v>
      </c>
      <c r="G36" s="3">
        <v>0</v>
      </c>
      <c r="H36" s="3">
        <f t="shared" si="3"/>
        <v>5000000</v>
      </c>
      <c r="I36" s="5"/>
      <c r="J36" s="5"/>
      <c r="K36" s="5"/>
    </row>
    <row r="37" spans="1:11" ht="12.75">
      <c r="A37" s="13" t="s">
        <v>36</v>
      </c>
      <c r="B37" s="12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f t="shared" si="3"/>
        <v>0</v>
      </c>
      <c r="I37" s="5"/>
      <c r="J37" s="5"/>
      <c r="K37" s="5"/>
    </row>
    <row r="38" spans="1:11" ht="12.75">
      <c r="A38" s="13" t="s">
        <v>37</v>
      </c>
      <c r="B38" s="12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f t="shared" si="3"/>
        <v>0</v>
      </c>
      <c r="I38" s="5"/>
      <c r="J38" s="5"/>
      <c r="K38" s="5"/>
    </row>
    <row r="39" spans="1:11" ht="12.75">
      <c r="A39" s="13" t="s">
        <v>38</v>
      </c>
      <c r="B39" s="12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f t="shared" si="3"/>
        <v>0</v>
      </c>
      <c r="I39" s="5"/>
      <c r="J39" s="5"/>
      <c r="K39" s="5"/>
    </row>
    <row r="40" spans="1:11" ht="12.75">
      <c r="A40" s="14" t="s">
        <v>39</v>
      </c>
      <c r="B40" s="12">
        <v>1321000</v>
      </c>
      <c r="C40" s="3">
        <v>1321000</v>
      </c>
      <c r="D40" s="3">
        <v>220166</v>
      </c>
      <c r="E40" s="3">
        <v>225248.5</v>
      </c>
      <c r="F40" s="3">
        <v>220166</v>
      </c>
      <c r="G40" s="3">
        <v>225248.5</v>
      </c>
      <c r="H40" s="3">
        <f t="shared" si="3"/>
        <v>1095751.5</v>
      </c>
      <c r="I40" s="5"/>
      <c r="J40" s="5"/>
      <c r="K40" s="5"/>
    </row>
    <row r="41" spans="1:11" s="1" customFormat="1" ht="12.75">
      <c r="A41" s="9" t="s">
        <v>40</v>
      </c>
      <c r="B41" s="15">
        <v>5971850</v>
      </c>
      <c r="C41" s="10">
        <v>5971850</v>
      </c>
      <c r="D41" s="10">
        <v>995200</v>
      </c>
      <c r="E41" s="10">
        <v>2892934.55</v>
      </c>
      <c r="F41" s="10">
        <v>995200</v>
      </c>
      <c r="G41" s="10">
        <v>2892934.55</v>
      </c>
      <c r="H41" s="10">
        <f t="shared" si="3"/>
        <v>3078915.45</v>
      </c>
      <c r="I41" s="11"/>
      <c r="J41" s="11"/>
      <c r="K41" s="11"/>
    </row>
    <row r="42" spans="1:11" ht="12.75">
      <c r="A42" s="2" t="s">
        <v>66</v>
      </c>
      <c r="B42" s="3">
        <f>SUM(B30+B5-B41+B40)</f>
        <v>47200000</v>
      </c>
      <c r="C42" s="3">
        <f aca="true" t="shared" si="7" ref="C42:H42">SUM(C30+C5-C41+C40)</f>
        <v>47200000</v>
      </c>
      <c r="D42" s="3">
        <f t="shared" si="7"/>
        <v>13764667</v>
      </c>
      <c r="E42" s="3">
        <f t="shared" si="7"/>
        <v>13774771.91</v>
      </c>
      <c r="F42" s="3">
        <f t="shared" si="7"/>
        <v>13764667</v>
      </c>
      <c r="G42" s="3">
        <f t="shared" si="7"/>
        <v>13774771.91</v>
      </c>
      <c r="H42" s="3">
        <f t="shared" si="7"/>
        <v>33425228.09</v>
      </c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2"/>
      <c r="B45" s="2"/>
      <c r="C45" s="2"/>
      <c r="D45" s="2"/>
      <c r="E45" s="6" t="s">
        <v>63</v>
      </c>
      <c r="F45" s="6"/>
      <c r="G45" s="6" t="s">
        <v>59</v>
      </c>
      <c r="H45" s="6"/>
      <c r="I45" s="2"/>
      <c r="J45" s="5"/>
      <c r="K45" s="5"/>
    </row>
    <row r="46" spans="1:11" ht="12.75">
      <c r="A46" s="2"/>
      <c r="B46" s="2" t="s">
        <v>2</v>
      </c>
      <c r="C46" s="2" t="s">
        <v>3</v>
      </c>
      <c r="D46" s="2" t="s">
        <v>41</v>
      </c>
      <c r="E46" s="2" t="s">
        <v>42</v>
      </c>
      <c r="F46" s="2" t="s">
        <v>43</v>
      </c>
      <c r="G46" s="2" t="s">
        <v>42</v>
      </c>
      <c r="H46" s="2" t="s">
        <v>43</v>
      </c>
      <c r="I46" s="2" t="s">
        <v>44</v>
      </c>
      <c r="J46" s="5"/>
      <c r="K46" s="5"/>
    </row>
    <row r="47" spans="1:11" ht="12.75">
      <c r="A47" s="9" t="s">
        <v>67</v>
      </c>
      <c r="B47" s="10">
        <f>SUM(B48:B51)</f>
        <v>36409650</v>
      </c>
      <c r="C47" s="10">
        <f aca="true" t="shared" si="8" ref="C47:I47">SUM(C48:C51)</f>
        <v>36567042.25</v>
      </c>
      <c r="D47" s="10">
        <f t="shared" si="8"/>
        <v>4533500</v>
      </c>
      <c r="E47" s="10">
        <f t="shared" si="8"/>
        <v>13795760.35</v>
      </c>
      <c r="F47" s="10">
        <f t="shared" si="8"/>
        <v>4977989.859999999</v>
      </c>
      <c r="G47" s="10">
        <f t="shared" si="8"/>
        <v>13795760.35</v>
      </c>
      <c r="H47" s="10">
        <f t="shared" si="8"/>
        <v>4977989.859999999</v>
      </c>
      <c r="I47" s="10">
        <f t="shared" si="8"/>
        <v>22771281.9</v>
      </c>
      <c r="J47" s="5"/>
      <c r="K47" s="5"/>
    </row>
    <row r="48" spans="1:11" ht="12.75">
      <c r="A48" s="2" t="s">
        <v>45</v>
      </c>
      <c r="B48" s="16">
        <v>18441650</v>
      </c>
      <c r="C48" s="3">
        <v>18571650</v>
      </c>
      <c r="D48" s="3">
        <v>2500000</v>
      </c>
      <c r="E48" s="3">
        <v>4275173.39</v>
      </c>
      <c r="F48" s="3">
        <v>3164233.61</v>
      </c>
      <c r="G48" s="3">
        <v>4275173.39</v>
      </c>
      <c r="H48" s="3">
        <v>3164233.61</v>
      </c>
      <c r="I48" s="3">
        <f>C48-G48</f>
        <v>14296476.61</v>
      </c>
      <c r="J48" s="5"/>
      <c r="K48" s="5"/>
    </row>
    <row r="49" spans="1:11" ht="12.75">
      <c r="A49" s="2" t="s">
        <v>46</v>
      </c>
      <c r="B49" s="16">
        <v>201000</v>
      </c>
      <c r="C49" s="3">
        <v>201000</v>
      </c>
      <c r="D49" s="3">
        <v>33500</v>
      </c>
      <c r="E49" s="3">
        <v>31376.63</v>
      </c>
      <c r="F49" s="3">
        <v>31376.63</v>
      </c>
      <c r="G49" s="3">
        <v>31376.63</v>
      </c>
      <c r="H49" s="3">
        <v>31376.63</v>
      </c>
      <c r="I49" s="3">
        <f>C49-G49</f>
        <v>169623.37</v>
      </c>
      <c r="J49" s="5"/>
      <c r="K49" s="5"/>
    </row>
    <row r="50" spans="1:11" ht="12.75">
      <c r="A50" s="2" t="s">
        <v>47</v>
      </c>
      <c r="B50" s="16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f aca="true" t="shared" si="9" ref="I49:I61">C50-G50</f>
        <v>0</v>
      </c>
      <c r="J50" s="5"/>
      <c r="K50" s="5"/>
    </row>
    <row r="51" spans="1:11" ht="12.75">
      <c r="A51" s="2" t="s">
        <v>48</v>
      </c>
      <c r="B51" s="16">
        <v>17767000</v>
      </c>
      <c r="C51" s="3">
        <v>17794392.25</v>
      </c>
      <c r="D51" s="3">
        <v>2000000</v>
      </c>
      <c r="E51" s="3">
        <v>9489210.33</v>
      </c>
      <c r="F51" s="3">
        <v>1782379.62</v>
      </c>
      <c r="G51" s="3">
        <v>9489210.33</v>
      </c>
      <c r="H51" s="3">
        <v>1782379.62</v>
      </c>
      <c r="I51" s="3">
        <f t="shared" si="9"/>
        <v>8305181.92</v>
      </c>
      <c r="J51" s="5"/>
      <c r="K51" s="5"/>
    </row>
    <row r="52" spans="1:11" ht="12.75">
      <c r="A52" s="9" t="s">
        <v>68</v>
      </c>
      <c r="B52" s="10">
        <f aca="true" t="shared" si="10" ref="B52:I52">SUM(B53:B59)</f>
        <v>10348350</v>
      </c>
      <c r="C52" s="10">
        <f t="shared" si="10"/>
        <v>10190957.75</v>
      </c>
      <c r="D52" s="10">
        <f t="shared" si="10"/>
        <v>633300</v>
      </c>
      <c r="E52" s="10">
        <f t="shared" si="10"/>
        <v>716292.76</v>
      </c>
      <c r="F52" s="10">
        <f t="shared" si="10"/>
        <v>712687.76</v>
      </c>
      <c r="G52" s="10">
        <f t="shared" si="10"/>
        <v>716292.76</v>
      </c>
      <c r="H52" s="10">
        <f t="shared" si="10"/>
        <v>712687.76</v>
      </c>
      <c r="I52" s="10">
        <f t="shared" si="10"/>
        <v>9474664.99</v>
      </c>
      <c r="J52" s="5"/>
      <c r="K52" s="5"/>
    </row>
    <row r="53" spans="1:11" ht="12.75">
      <c r="A53" s="2" t="s">
        <v>49</v>
      </c>
      <c r="B53" s="16">
        <v>7055250</v>
      </c>
      <c r="C53" s="3">
        <v>6877857.75</v>
      </c>
      <c r="D53" s="3">
        <v>135000</v>
      </c>
      <c r="E53" s="3">
        <v>77280.34</v>
      </c>
      <c r="F53" s="3">
        <v>73675.34</v>
      </c>
      <c r="G53" s="3">
        <v>77280.34</v>
      </c>
      <c r="H53" s="3">
        <v>73675.34</v>
      </c>
      <c r="I53" s="3">
        <f t="shared" si="9"/>
        <v>6800577.41</v>
      </c>
      <c r="J53" s="5"/>
      <c r="K53" s="5"/>
    </row>
    <row r="54" spans="1:11" ht="12.75">
      <c r="A54" s="2" t="s">
        <v>50</v>
      </c>
      <c r="B54" s="16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f t="shared" si="9"/>
        <v>0</v>
      </c>
      <c r="J54" s="5"/>
      <c r="K54" s="5"/>
    </row>
    <row r="55" spans="1:11" ht="12.75">
      <c r="A55" s="2" t="s">
        <v>51</v>
      </c>
      <c r="B55" s="16">
        <v>830000</v>
      </c>
      <c r="C55" s="3">
        <v>830000</v>
      </c>
      <c r="D55" s="3">
        <v>138300</v>
      </c>
      <c r="E55" s="3">
        <v>118534.02</v>
      </c>
      <c r="F55" s="3">
        <v>118534.02</v>
      </c>
      <c r="G55" s="3">
        <v>118534.02</v>
      </c>
      <c r="H55" s="3">
        <v>118534.02</v>
      </c>
      <c r="I55" s="3">
        <f t="shared" si="9"/>
        <v>711465.98</v>
      </c>
      <c r="J55" s="5"/>
      <c r="K55" s="5"/>
    </row>
    <row r="56" spans="1:11" ht="12.75">
      <c r="A56" s="2" t="s">
        <v>52</v>
      </c>
      <c r="B56" s="16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f t="shared" si="9"/>
        <v>0</v>
      </c>
      <c r="J56" s="5"/>
      <c r="K56" s="5"/>
    </row>
    <row r="57" spans="1:11" ht="12.75">
      <c r="A57" s="2" t="s">
        <v>53</v>
      </c>
      <c r="B57" s="16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f t="shared" si="9"/>
        <v>0</v>
      </c>
      <c r="J57" s="5"/>
      <c r="K57" s="5"/>
    </row>
    <row r="58" spans="1:11" ht="12.75">
      <c r="A58" s="2" t="s">
        <v>54</v>
      </c>
      <c r="B58" s="16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f t="shared" si="9"/>
        <v>0</v>
      </c>
      <c r="J58" s="5"/>
      <c r="K58" s="5"/>
    </row>
    <row r="59" spans="1:11" ht="12.75">
      <c r="A59" s="14" t="s">
        <v>55</v>
      </c>
      <c r="B59" s="16">
        <v>2463100</v>
      </c>
      <c r="C59" s="3">
        <v>2483100</v>
      </c>
      <c r="D59" s="3">
        <v>360000</v>
      </c>
      <c r="E59" s="3">
        <v>520478.4</v>
      </c>
      <c r="F59" s="3">
        <v>520478.4</v>
      </c>
      <c r="G59" s="3">
        <v>520478.4</v>
      </c>
      <c r="H59" s="3">
        <v>520478.4</v>
      </c>
      <c r="I59" s="3">
        <f t="shared" si="9"/>
        <v>1962621.6</v>
      </c>
      <c r="J59" s="5"/>
      <c r="K59" s="5"/>
    </row>
    <row r="60" spans="1:11" ht="12.75">
      <c r="A60" s="2" t="s">
        <v>56</v>
      </c>
      <c r="B60" s="16">
        <v>42000</v>
      </c>
      <c r="C60" s="3">
        <v>42000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f>C60-G60</f>
        <v>42000</v>
      </c>
      <c r="J60" s="5"/>
      <c r="K60" s="5"/>
    </row>
    <row r="61" spans="1:11" ht="12.75">
      <c r="A61" s="2" t="s">
        <v>57</v>
      </c>
      <c r="B61" s="16">
        <v>400000</v>
      </c>
      <c r="C61" s="3">
        <v>400000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f t="shared" si="9"/>
        <v>400000</v>
      </c>
      <c r="J61" s="5"/>
      <c r="K61" s="5"/>
    </row>
    <row r="62" spans="1:11" ht="12.75">
      <c r="A62" s="9" t="s">
        <v>58</v>
      </c>
      <c r="B62" s="10">
        <f>SUM(B47+B52+B60+B61)</f>
        <v>47200000</v>
      </c>
      <c r="C62" s="10">
        <f>SUM(C47+C52+C60+C61)</f>
        <v>47200000</v>
      </c>
      <c r="D62" s="10">
        <f>SUM(D47+D52+D60)</f>
        <v>5166800</v>
      </c>
      <c r="E62" s="10">
        <f>SUM(E47+E52+E60)</f>
        <v>14512053.11</v>
      </c>
      <c r="F62" s="10">
        <f>SUM(F47+F52+F60)</f>
        <v>5690677.619999999</v>
      </c>
      <c r="G62" s="10">
        <f>SUM(G47+G52+G60)</f>
        <v>14512053.11</v>
      </c>
      <c r="H62" s="10">
        <f>SUM(H47+H52+H60)</f>
        <v>5690677.619999999</v>
      </c>
      <c r="I62" s="10">
        <f>SUM(I47+I52+I60+I61)</f>
        <v>32687946.89</v>
      </c>
      <c r="J62" s="5"/>
      <c r="K62" s="5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5"/>
      <c r="K63" s="5"/>
    </row>
    <row r="64" spans="1:11" ht="12.75">
      <c r="A64" s="2" t="s">
        <v>60</v>
      </c>
      <c r="B64" s="2"/>
      <c r="C64" s="3">
        <f>C42-C62</f>
        <v>0</v>
      </c>
      <c r="D64" s="3"/>
      <c r="E64" s="3">
        <f>E42-E62</f>
        <v>-737281.1999999993</v>
      </c>
      <c r="F64" s="3">
        <f>E42-F62</f>
        <v>8084094.290000001</v>
      </c>
      <c r="G64" s="3">
        <f>G42-G62</f>
        <v>-737281.1999999993</v>
      </c>
      <c r="H64" s="3">
        <f>G42-H62</f>
        <v>8084094.290000001</v>
      </c>
      <c r="I64" s="3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</sheetData>
  <mergeCells count="8">
    <mergeCell ref="E45:F45"/>
    <mergeCell ref="G45:H45"/>
    <mergeCell ref="B1:F1"/>
    <mergeCell ref="B2:F2"/>
    <mergeCell ref="B3:C3"/>
    <mergeCell ref="D3:E3"/>
    <mergeCell ref="I3:K3"/>
    <mergeCell ref="F3:G3"/>
  </mergeCells>
  <printOptions/>
  <pageMargins left="0.62" right="0.53" top="0.5" bottom="0.42" header="0.3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49888447653</dc:creator>
  <cp:keywords/>
  <dc:description/>
  <cp:lastModifiedBy>49888447653</cp:lastModifiedBy>
  <dcterms:created xsi:type="dcterms:W3CDTF">2008-04-09T20:32:04Z</dcterms:created>
  <dcterms:modified xsi:type="dcterms:W3CDTF">2009-05-01T14:55:06Z</dcterms:modified>
  <cp:category/>
  <cp:version/>
  <cp:contentType/>
  <cp:contentStatus/>
</cp:coreProperties>
</file>